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（排名）面试成绩汇总表" sheetId="5" r:id="rId1"/>
  </sheets>
  <definedNames>
    <definedName name="_xlnm._FilterDatabase" localSheetId="0" hidden="1">'（排名）面试成绩汇总表'!$A$2:$G$85</definedName>
    <definedName name="_xlnm.Print_Titles" localSheetId="0">'（排名）面试成绩汇总表'!$1:$2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3"/>
</calcChain>
</file>

<file path=xl/sharedStrings.xml><?xml version="1.0" encoding="utf-8"?>
<sst xmlns="http://schemas.openxmlformats.org/spreadsheetml/2006/main" count="267" uniqueCount="143">
  <si>
    <t>序号</t>
  </si>
  <si>
    <t>报考岗位</t>
  </si>
  <si>
    <t>身份证号</t>
  </si>
  <si>
    <t>姓名</t>
  </si>
  <si>
    <t>面试成绩</t>
  </si>
  <si>
    <t>备注</t>
  </si>
  <si>
    <t>0109_医学影像医师</t>
  </si>
  <si>
    <t>0101_临床医师</t>
  </si>
  <si>
    <t>吴生侬</t>
  </si>
  <si>
    <t>0102_临床医师（定向）</t>
  </si>
  <si>
    <t>王海英</t>
  </si>
  <si>
    <t>10</t>
  </si>
  <si>
    <t>张美慧</t>
  </si>
  <si>
    <t>钟国平</t>
  </si>
  <si>
    <t>12</t>
  </si>
  <si>
    <t>练水凤</t>
  </si>
  <si>
    <t>王英霞</t>
  </si>
  <si>
    <t>11</t>
  </si>
  <si>
    <t>林明</t>
  </si>
  <si>
    <t>0106_临床医师</t>
  </si>
  <si>
    <t>黎祥威</t>
  </si>
  <si>
    <t>张良</t>
  </si>
  <si>
    <t>黄贝贝</t>
  </si>
  <si>
    <t>万明汉</t>
  </si>
  <si>
    <t>0103_检验技师</t>
  </si>
  <si>
    <t>缺考</t>
  </si>
  <si>
    <t>15</t>
  </si>
  <si>
    <t>面试放弃</t>
  </si>
  <si>
    <t>17</t>
  </si>
  <si>
    <t>14</t>
  </si>
  <si>
    <t>18</t>
  </si>
  <si>
    <t>19</t>
  </si>
  <si>
    <t>16</t>
  </si>
  <si>
    <t>0108_中医师</t>
  </si>
  <si>
    <t>13</t>
  </si>
  <si>
    <t>0104_药剂师</t>
  </si>
  <si>
    <t>34</t>
  </si>
  <si>
    <t>20</t>
  </si>
  <si>
    <t>22</t>
  </si>
  <si>
    <t>26</t>
  </si>
  <si>
    <t>27</t>
  </si>
  <si>
    <t>29</t>
  </si>
  <si>
    <t>32</t>
  </si>
  <si>
    <t>25</t>
  </si>
  <si>
    <t>31</t>
  </si>
  <si>
    <t>21</t>
  </si>
  <si>
    <t>33</t>
  </si>
  <si>
    <t>23</t>
  </si>
  <si>
    <t>28</t>
  </si>
  <si>
    <t>聚四方之才 共建自贸港“智慧海之南”白沙黎族自治县医疗集团考核招聘卫生专业技术人才
面试成绩汇总表</t>
  </si>
  <si>
    <t>排名</t>
  </si>
  <si>
    <t>460003********0018</t>
  </si>
  <si>
    <t>1</t>
  </si>
  <si>
    <t>460003********4654</t>
  </si>
  <si>
    <t>460030********0621</t>
  </si>
  <si>
    <t>460030********3319</t>
  </si>
  <si>
    <t>2</t>
  </si>
  <si>
    <t>460030********0322</t>
  </si>
  <si>
    <t>3</t>
  </si>
  <si>
    <t>460030********2718</t>
  </si>
  <si>
    <t>4</t>
  </si>
  <si>
    <t>460030********1242</t>
  </si>
  <si>
    <t>5</t>
  </si>
  <si>
    <t>460030********3028</t>
  </si>
  <si>
    <t>面试成绩
不及格</t>
  </si>
  <si>
    <t>460003********2816</t>
  </si>
  <si>
    <t>460003********269X</t>
  </si>
  <si>
    <t>460035********2380</t>
  </si>
  <si>
    <t>460006********8153</t>
  </si>
  <si>
    <t>460030********7229</t>
  </si>
  <si>
    <t>460030********3341</t>
  </si>
  <si>
    <t>460003********3129</t>
  </si>
  <si>
    <t>460003********3235</t>
  </si>
  <si>
    <t>460027********2312</t>
  </si>
  <si>
    <t>460030********5118</t>
  </si>
  <si>
    <t>6</t>
  </si>
  <si>
    <t>460025********3023</t>
  </si>
  <si>
    <t>7</t>
  </si>
  <si>
    <t>460033********3890</t>
  </si>
  <si>
    <t>8</t>
  </si>
  <si>
    <t>460007********4966</t>
  </si>
  <si>
    <t>460030********3321</t>
  </si>
  <si>
    <t>460003********0220</t>
  </si>
  <si>
    <t>460003********2619</t>
  </si>
  <si>
    <t>469007********0828</t>
  </si>
  <si>
    <t>460027********6211</t>
  </si>
  <si>
    <t>460025********4219</t>
  </si>
  <si>
    <t>220283********0321</t>
  </si>
  <si>
    <t>460030********0026</t>
  </si>
  <si>
    <t>460036********0438</t>
  </si>
  <si>
    <t>460030********3323</t>
  </si>
  <si>
    <t>511502********6023</t>
  </si>
  <si>
    <t>460006********6810</t>
  </si>
  <si>
    <t>460006********4424</t>
  </si>
  <si>
    <t>432503********2813</t>
  </si>
  <si>
    <t>460003********0420</t>
  </si>
  <si>
    <t>460003********4273</t>
  </si>
  <si>
    <t>460030********0024</t>
  </si>
  <si>
    <t>460300********0066</t>
  </si>
  <si>
    <t>460003********1214</t>
  </si>
  <si>
    <t>9</t>
  </si>
  <si>
    <t>460003********4624</t>
  </si>
  <si>
    <t>411081********7973</t>
  </si>
  <si>
    <t>460030********5712</t>
  </si>
  <si>
    <t>460002********2516</t>
  </si>
  <si>
    <t>460003********6662</t>
  </si>
  <si>
    <t>460033********3585</t>
  </si>
  <si>
    <t>460003********4125</t>
  </si>
  <si>
    <t>460003********7644</t>
  </si>
  <si>
    <t>460030********1228</t>
  </si>
  <si>
    <t>152127********7829</t>
  </si>
  <si>
    <t>460025********2483</t>
  </si>
  <si>
    <t>460028********0902</t>
  </si>
  <si>
    <t>460030********1828</t>
  </si>
  <si>
    <t>460003********4223</t>
  </si>
  <si>
    <t>460031********6420</t>
  </si>
  <si>
    <t>469003********7021</t>
  </si>
  <si>
    <t>460003********042X</t>
  </si>
  <si>
    <t>460003********4258</t>
  </si>
  <si>
    <t>460003********2866</t>
  </si>
  <si>
    <t>460034********4722</t>
  </si>
  <si>
    <t>460003********2045</t>
  </si>
  <si>
    <t>469003********2424</t>
  </si>
  <si>
    <t>460003********424X</t>
  </si>
  <si>
    <t>460003********2622</t>
  </si>
  <si>
    <t>460004********1410</t>
  </si>
  <si>
    <t>460003********7722</t>
  </si>
  <si>
    <t>460003********0244</t>
  </si>
  <si>
    <t>460033********3212</t>
  </si>
  <si>
    <t>460003********5843</t>
  </si>
  <si>
    <t>460003********2843</t>
  </si>
  <si>
    <t>469003********2741</t>
  </si>
  <si>
    <t>460300********0040</t>
  </si>
  <si>
    <t>460028********0066</t>
  </si>
  <si>
    <t>460031********5222</t>
  </si>
  <si>
    <t>460003********2423</t>
  </si>
  <si>
    <t>460003********6643</t>
  </si>
  <si>
    <t>460003********4022</t>
  </si>
  <si>
    <t>460031********0059</t>
  </si>
  <si>
    <t>460030********3349</t>
  </si>
  <si>
    <t>432503********6502</t>
  </si>
  <si>
    <t>460031********5623</t>
  </si>
  <si>
    <t>460003********3041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</si>
</sst>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workbookViewId="0">
      <selection activeCell="H2" sqref="H2"/>
    </sheetView>
  </sheetViews>
  <sheetFormatPr defaultColWidth="14.25" defaultRowHeight="33" customHeight="1"/>
  <cols>
    <col min="1" max="1" width="7" style="3" customWidth="1"/>
    <col min="2" max="2" width="27.625" style="3" customWidth="1"/>
    <col min="3" max="3" width="24.625" style="3" customWidth="1"/>
    <col min="4" max="4" width="10" style="3" customWidth="1"/>
    <col min="5" max="5" width="12.375" style="4" customWidth="1"/>
    <col min="6" max="6" width="8.25" style="5" customWidth="1"/>
    <col min="7" max="7" width="12" style="3" customWidth="1"/>
    <col min="8" max="16379" width="14.25" style="3" customWidth="1"/>
    <col min="16380" max="16384" width="14.25" style="3"/>
  </cols>
  <sheetData>
    <row r="1" spans="1:7" s="1" customFormat="1" ht="96.95" customHeight="1">
      <c r="A1" s="14" t="s">
        <v>49</v>
      </c>
      <c r="B1" s="15"/>
      <c r="C1" s="15"/>
      <c r="D1" s="15"/>
      <c r="E1" s="17"/>
      <c r="F1" s="16"/>
      <c r="G1" s="15"/>
    </row>
    <row r="2" spans="1:7" s="2" customFormat="1" ht="33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50</v>
      </c>
      <c r="G2" s="6" t="s">
        <v>5</v>
      </c>
    </row>
    <row r="3" spans="1:7" ht="33" customHeight="1">
      <c r="A3" s="9">
        <v>1</v>
      </c>
      <c r="B3" s="10" t="s">
        <v>6</v>
      </c>
      <c r="C3" s="10" t="s">
        <v>51</v>
      </c>
      <c r="D3" s="10" t="str">
        <f>"陈相伯"</f>
        <v>陈相伯</v>
      </c>
      <c r="E3" s="11">
        <v>76.17</v>
      </c>
      <c r="F3" s="12" t="s">
        <v>52</v>
      </c>
      <c r="G3" s="9"/>
    </row>
    <row r="4" spans="1:7" ht="33" customHeight="1">
      <c r="A4" s="9">
        <v>2</v>
      </c>
      <c r="B4" s="10" t="s">
        <v>7</v>
      </c>
      <c r="C4" s="10" t="s">
        <v>53</v>
      </c>
      <c r="D4" s="10" t="s">
        <v>8</v>
      </c>
      <c r="E4" s="11">
        <v>72.83</v>
      </c>
      <c r="F4" s="12">
        <v>1</v>
      </c>
      <c r="G4" s="9"/>
    </row>
    <row r="5" spans="1:7" ht="33" customHeight="1">
      <c r="A5" s="9">
        <v>3</v>
      </c>
      <c r="B5" s="10" t="s">
        <v>9</v>
      </c>
      <c r="C5" s="10" t="s">
        <v>54</v>
      </c>
      <c r="D5" s="10" t="s">
        <v>10</v>
      </c>
      <c r="E5" s="11">
        <v>93</v>
      </c>
      <c r="F5" s="12" t="s">
        <v>52</v>
      </c>
      <c r="G5" s="9"/>
    </row>
    <row r="6" spans="1:7" ht="33" customHeight="1">
      <c r="A6" s="9">
        <v>4</v>
      </c>
      <c r="B6" s="10" t="s">
        <v>9</v>
      </c>
      <c r="C6" s="10" t="s">
        <v>55</v>
      </c>
      <c r="D6" s="10" t="s">
        <v>18</v>
      </c>
      <c r="E6" s="11">
        <v>85.17</v>
      </c>
      <c r="F6" s="12" t="s">
        <v>56</v>
      </c>
      <c r="G6" s="9"/>
    </row>
    <row r="7" spans="1:7" ht="33" customHeight="1">
      <c r="A7" s="9">
        <v>5</v>
      </c>
      <c r="B7" s="10" t="s">
        <v>9</v>
      </c>
      <c r="C7" s="10" t="s">
        <v>57</v>
      </c>
      <c r="D7" s="10" t="s">
        <v>15</v>
      </c>
      <c r="E7" s="11">
        <v>79.67</v>
      </c>
      <c r="F7" s="12" t="s">
        <v>58</v>
      </c>
      <c r="G7" s="9"/>
    </row>
    <row r="8" spans="1:7" ht="33" customHeight="1">
      <c r="A8" s="9">
        <v>6</v>
      </c>
      <c r="B8" s="10" t="s">
        <v>9</v>
      </c>
      <c r="C8" s="10" t="s">
        <v>59</v>
      </c>
      <c r="D8" s="10" t="s">
        <v>13</v>
      </c>
      <c r="E8" s="11">
        <v>70</v>
      </c>
      <c r="F8" s="12" t="s">
        <v>60</v>
      </c>
      <c r="G8" s="9"/>
    </row>
    <row r="9" spans="1:7" ht="33" customHeight="1">
      <c r="A9" s="9">
        <v>7</v>
      </c>
      <c r="B9" s="10" t="s">
        <v>9</v>
      </c>
      <c r="C9" s="10" t="s">
        <v>61</v>
      </c>
      <c r="D9" s="10" t="s">
        <v>16</v>
      </c>
      <c r="E9" s="11">
        <v>60.83</v>
      </c>
      <c r="F9" s="12" t="s">
        <v>62</v>
      </c>
      <c r="G9" s="9"/>
    </row>
    <row r="10" spans="1:7" ht="39" customHeight="1">
      <c r="A10" s="9">
        <v>8</v>
      </c>
      <c r="B10" s="10" t="s">
        <v>9</v>
      </c>
      <c r="C10" s="10" t="s">
        <v>63</v>
      </c>
      <c r="D10" s="10" t="s">
        <v>12</v>
      </c>
      <c r="E10" s="11">
        <v>28.83</v>
      </c>
      <c r="F10" s="12"/>
      <c r="G10" s="13" t="s">
        <v>64</v>
      </c>
    </row>
    <row r="11" spans="1:7" ht="33" customHeight="1">
      <c r="A11" s="9">
        <v>9</v>
      </c>
      <c r="B11" s="10" t="s">
        <v>19</v>
      </c>
      <c r="C11" s="10" t="s">
        <v>65</v>
      </c>
      <c r="D11" s="10" t="s">
        <v>20</v>
      </c>
      <c r="E11" s="11">
        <v>80.83</v>
      </c>
      <c r="F11" s="12" t="s">
        <v>52</v>
      </c>
      <c r="G11" s="9"/>
    </row>
    <row r="12" spans="1:7" ht="33" customHeight="1">
      <c r="A12" s="9">
        <v>10</v>
      </c>
      <c r="B12" s="10" t="s">
        <v>19</v>
      </c>
      <c r="C12" s="10" t="s">
        <v>66</v>
      </c>
      <c r="D12" s="10" t="s">
        <v>23</v>
      </c>
      <c r="E12" s="11">
        <v>77</v>
      </c>
      <c r="F12" s="12" t="s">
        <v>56</v>
      </c>
      <c r="G12" s="9"/>
    </row>
    <row r="13" spans="1:7" ht="33" customHeight="1">
      <c r="A13" s="9">
        <v>11</v>
      </c>
      <c r="B13" s="10" t="s">
        <v>19</v>
      </c>
      <c r="C13" s="10" t="s">
        <v>67</v>
      </c>
      <c r="D13" s="10" t="s">
        <v>22</v>
      </c>
      <c r="E13" s="11">
        <v>76.5</v>
      </c>
      <c r="F13" s="12" t="s">
        <v>58</v>
      </c>
      <c r="G13" s="9"/>
    </row>
    <row r="14" spans="1:7" ht="33" customHeight="1">
      <c r="A14" s="9">
        <v>12</v>
      </c>
      <c r="B14" s="10" t="s">
        <v>19</v>
      </c>
      <c r="C14" s="10" t="s">
        <v>68</v>
      </c>
      <c r="D14" s="10" t="s">
        <v>21</v>
      </c>
      <c r="E14" s="11">
        <v>73.5</v>
      </c>
      <c r="F14" s="12" t="s">
        <v>60</v>
      </c>
      <c r="G14" s="9"/>
    </row>
    <row r="15" spans="1:7" ht="33" customHeight="1">
      <c r="A15" s="9">
        <v>13</v>
      </c>
      <c r="B15" s="10" t="s">
        <v>24</v>
      </c>
      <c r="C15" s="10" t="s">
        <v>69</v>
      </c>
      <c r="D15" s="10" t="str">
        <f>"符丽蓉"</f>
        <v>符丽蓉</v>
      </c>
      <c r="E15" s="11">
        <v>74.83</v>
      </c>
      <c r="F15" s="12" t="s">
        <v>52</v>
      </c>
      <c r="G15" s="9"/>
    </row>
    <row r="16" spans="1:7" ht="33" customHeight="1">
      <c r="A16" s="9">
        <v>14</v>
      </c>
      <c r="B16" s="10" t="s">
        <v>24</v>
      </c>
      <c r="C16" s="10" t="s">
        <v>70</v>
      </c>
      <c r="D16" s="10" t="str">
        <f>"麦春求"</f>
        <v>麦春求</v>
      </c>
      <c r="E16" s="11">
        <v>71.83</v>
      </c>
      <c r="F16" s="12" t="s">
        <v>56</v>
      </c>
      <c r="G16" s="9"/>
    </row>
    <row r="17" spans="1:7" ht="33" customHeight="1">
      <c r="A17" s="9">
        <v>15</v>
      </c>
      <c r="B17" s="10" t="s">
        <v>24</v>
      </c>
      <c r="C17" s="10" t="s">
        <v>71</v>
      </c>
      <c r="D17" s="10" t="str">
        <f>"何彩菊"</f>
        <v>何彩菊</v>
      </c>
      <c r="E17" s="11">
        <v>71.33</v>
      </c>
      <c r="F17" s="12" t="s">
        <v>58</v>
      </c>
      <c r="G17" s="9"/>
    </row>
    <row r="18" spans="1:7" ht="33" customHeight="1">
      <c r="A18" s="9">
        <v>16</v>
      </c>
      <c r="B18" s="10" t="s">
        <v>24</v>
      </c>
      <c r="C18" s="10" t="s">
        <v>72</v>
      </c>
      <c r="D18" s="10" t="str">
        <f>"陈是丰"</f>
        <v>陈是丰</v>
      </c>
      <c r="E18" s="11">
        <v>68</v>
      </c>
      <c r="F18" s="12" t="s">
        <v>60</v>
      </c>
      <c r="G18" s="9"/>
    </row>
    <row r="19" spans="1:7" ht="33" customHeight="1">
      <c r="A19" s="9">
        <v>17</v>
      </c>
      <c r="B19" s="10" t="s">
        <v>24</v>
      </c>
      <c r="C19" s="10" t="s">
        <v>73</v>
      </c>
      <c r="D19" s="10" t="str">
        <f>"王绥良"</f>
        <v>王绥良</v>
      </c>
      <c r="E19" s="11">
        <v>67.17</v>
      </c>
      <c r="F19" s="12" t="s">
        <v>62</v>
      </c>
      <c r="G19" s="9"/>
    </row>
    <row r="20" spans="1:7" ht="33" customHeight="1">
      <c r="A20" s="9">
        <v>18</v>
      </c>
      <c r="B20" s="10" t="s">
        <v>24</v>
      </c>
      <c r="C20" s="10" t="s">
        <v>74</v>
      </c>
      <c r="D20" s="10" t="str">
        <f>"潘国喜"</f>
        <v>潘国喜</v>
      </c>
      <c r="E20" s="11">
        <v>65.67</v>
      </c>
      <c r="F20" s="12" t="s">
        <v>75</v>
      </c>
      <c r="G20" s="9"/>
    </row>
    <row r="21" spans="1:7" ht="33" customHeight="1">
      <c r="A21" s="9">
        <v>19</v>
      </c>
      <c r="B21" s="10" t="s">
        <v>24</v>
      </c>
      <c r="C21" s="10" t="s">
        <v>76</v>
      </c>
      <c r="D21" s="10" t="str">
        <f>"曾桂钰"</f>
        <v>曾桂钰</v>
      </c>
      <c r="E21" s="11">
        <v>65.2</v>
      </c>
      <c r="F21" s="12" t="s">
        <v>77</v>
      </c>
      <c r="G21" s="9"/>
    </row>
    <row r="22" spans="1:7" ht="33" customHeight="1">
      <c r="A22" s="9">
        <v>20</v>
      </c>
      <c r="B22" s="10" t="s">
        <v>24</v>
      </c>
      <c r="C22" s="10" t="s">
        <v>78</v>
      </c>
      <c r="D22" s="10" t="str">
        <f>"黎品金"</f>
        <v>黎品金</v>
      </c>
      <c r="E22" s="11">
        <v>64.67</v>
      </c>
      <c r="F22" s="12" t="s">
        <v>79</v>
      </c>
      <c r="G22" s="9"/>
    </row>
    <row r="23" spans="1:7" ht="33" customHeight="1">
      <c r="A23" s="9">
        <v>21</v>
      </c>
      <c r="B23" s="10" t="s">
        <v>24</v>
      </c>
      <c r="C23" s="10" t="s">
        <v>80</v>
      </c>
      <c r="D23" s="10" t="str">
        <f>"文倩"</f>
        <v>文倩</v>
      </c>
      <c r="E23" s="11">
        <v>64.67</v>
      </c>
      <c r="F23" s="12" t="s">
        <v>79</v>
      </c>
      <c r="G23" s="9"/>
    </row>
    <row r="24" spans="1:7" ht="33" customHeight="1">
      <c r="A24" s="9">
        <v>22</v>
      </c>
      <c r="B24" s="10" t="s">
        <v>24</v>
      </c>
      <c r="C24" s="10" t="s">
        <v>81</v>
      </c>
      <c r="D24" s="10" t="str">
        <f>"高海莹"</f>
        <v>高海莹</v>
      </c>
      <c r="E24" s="11">
        <v>64.33</v>
      </c>
      <c r="F24" s="12" t="s">
        <v>11</v>
      </c>
      <c r="G24" s="9"/>
    </row>
    <row r="25" spans="1:7" ht="33" customHeight="1">
      <c r="A25" s="9">
        <v>23</v>
      </c>
      <c r="B25" s="10" t="s">
        <v>24</v>
      </c>
      <c r="C25" s="10" t="s">
        <v>82</v>
      </c>
      <c r="D25" s="10" t="str">
        <f>"苏井美"</f>
        <v>苏井美</v>
      </c>
      <c r="E25" s="11">
        <v>63.83</v>
      </c>
      <c r="F25" s="12" t="s">
        <v>17</v>
      </c>
      <c r="G25" s="9"/>
    </row>
    <row r="26" spans="1:7" ht="33" customHeight="1">
      <c r="A26" s="9">
        <v>24</v>
      </c>
      <c r="B26" s="10" t="s">
        <v>24</v>
      </c>
      <c r="C26" s="10" t="s">
        <v>83</v>
      </c>
      <c r="D26" s="10" t="str">
        <f>"吴壮佑"</f>
        <v>吴壮佑</v>
      </c>
      <c r="E26" s="11">
        <v>62</v>
      </c>
      <c r="F26" s="12" t="s">
        <v>14</v>
      </c>
      <c r="G26" s="9"/>
    </row>
    <row r="27" spans="1:7" ht="33" customHeight="1">
      <c r="A27" s="9">
        <v>25</v>
      </c>
      <c r="B27" s="10" t="s">
        <v>24</v>
      </c>
      <c r="C27" s="10" t="s">
        <v>84</v>
      </c>
      <c r="D27" s="10" t="str">
        <f>"尹浩玲"</f>
        <v>尹浩玲</v>
      </c>
      <c r="E27" s="11">
        <v>61.33</v>
      </c>
      <c r="F27" s="12" t="s">
        <v>34</v>
      </c>
      <c r="G27" s="9"/>
    </row>
    <row r="28" spans="1:7" ht="33" customHeight="1">
      <c r="A28" s="9">
        <v>26</v>
      </c>
      <c r="B28" s="10" t="s">
        <v>24</v>
      </c>
      <c r="C28" s="10" t="s">
        <v>85</v>
      </c>
      <c r="D28" s="10" t="str">
        <f>"郑发炜"</f>
        <v>郑发炜</v>
      </c>
      <c r="E28" s="11">
        <v>61</v>
      </c>
      <c r="F28" s="12" t="s">
        <v>29</v>
      </c>
      <c r="G28" s="9"/>
    </row>
    <row r="29" spans="1:7" ht="33" customHeight="1">
      <c r="A29" s="9">
        <v>27</v>
      </c>
      <c r="B29" s="10" t="s">
        <v>24</v>
      </c>
      <c r="C29" s="10" t="s">
        <v>86</v>
      </c>
      <c r="D29" s="10" t="str">
        <f>"冯裕康"</f>
        <v>冯裕康</v>
      </c>
      <c r="E29" s="11"/>
      <c r="F29" s="12"/>
      <c r="G29" s="9" t="s">
        <v>25</v>
      </c>
    </row>
    <row r="30" spans="1:7" ht="33" customHeight="1">
      <c r="A30" s="9">
        <v>28</v>
      </c>
      <c r="B30" s="10" t="s">
        <v>24</v>
      </c>
      <c r="C30" s="10" t="s">
        <v>87</v>
      </c>
      <c r="D30" s="10" t="str">
        <f>"张名瑶"</f>
        <v>张名瑶</v>
      </c>
      <c r="E30" s="11"/>
      <c r="F30" s="12"/>
      <c r="G30" s="9" t="s">
        <v>25</v>
      </c>
    </row>
    <row r="31" spans="1:7" ht="33" customHeight="1">
      <c r="A31" s="9">
        <v>29</v>
      </c>
      <c r="B31" s="10" t="s">
        <v>24</v>
      </c>
      <c r="C31" s="10" t="s">
        <v>88</v>
      </c>
      <c r="D31" s="10" t="str">
        <f>"盛秋菊"</f>
        <v>盛秋菊</v>
      </c>
      <c r="E31" s="11"/>
      <c r="F31" s="12"/>
      <c r="G31" s="9" t="s">
        <v>25</v>
      </c>
    </row>
    <row r="32" spans="1:7" ht="33" customHeight="1">
      <c r="A32" s="9">
        <v>30</v>
      </c>
      <c r="B32" s="10" t="s">
        <v>24</v>
      </c>
      <c r="C32" s="10" t="s">
        <v>89</v>
      </c>
      <c r="D32" s="10" t="str">
        <f>"陈玺"</f>
        <v>陈玺</v>
      </c>
      <c r="E32" s="11"/>
      <c r="F32" s="12"/>
      <c r="G32" s="9" t="s">
        <v>27</v>
      </c>
    </row>
    <row r="33" spans="1:7" ht="33" customHeight="1">
      <c r="A33" s="9">
        <v>31</v>
      </c>
      <c r="B33" s="10" t="s">
        <v>24</v>
      </c>
      <c r="C33" s="10" t="s">
        <v>90</v>
      </c>
      <c r="D33" s="10" t="str">
        <f>"符丽琼"</f>
        <v>符丽琼</v>
      </c>
      <c r="E33" s="11"/>
      <c r="F33" s="12"/>
      <c r="G33" s="9" t="s">
        <v>25</v>
      </c>
    </row>
    <row r="34" spans="1:7" ht="33" customHeight="1">
      <c r="A34" s="9">
        <v>32</v>
      </c>
      <c r="B34" s="10" t="s">
        <v>33</v>
      </c>
      <c r="C34" s="10" t="s">
        <v>91</v>
      </c>
      <c r="D34" s="10" t="str">
        <f>"王月"</f>
        <v>王月</v>
      </c>
      <c r="E34" s="11">
        <v>85.5</v>
      </c>
      <c r="F34" s="12" t="s">
        <v>52</v>
      </c>
      <c r="G34" s="9"/>
    </row>
    <row r="35" spans="1:7" ht="33" customHeight="1">
      <c r="A35" s="9">
        <v>33</v>
      </c>
      <c r="B35" s="10" t="s">
        <v>33</v>
      </c>
      <c r="C35" s="10" t="s">
        <v>92</v>
      </c>
      <c r="D35" s="10" t="str">
        <f>"叶贵文"</f>
        <v>叶贵文</v>
      </c>
      <c r="E35" s="11">
        <v>81.5</v>
      </c>
      <c r="F35" s="12" t="s">
        <v>56</v>
      </c>
      <c r="G35" s="9"/>
    </row>
    <row r="36" spans="1:7" ht="33" customHeight="1">
      <c r="A36" s="9">
        <v>34</v>
      </c>
      <c r="B36" s="10" t="s">
        <v>33</v>
      </c>
      <c r="C36" s="10" t="s">
        <v>93</v>
      </c>
      <c r="D36" s="10" t="str">
        <f>"林燕飞"</f>
        <v>林燕飞</v>
      </c>
      <c r="E36" s="11">
        <v>81.33</v>
      </c>
      <c r="F36" s="12" t="s">
        <v>58</v>
      </c>
      <c r="G36" s="9"/>
    </row>
    <row r="37" spans="1:7" ht="33" customHeight="1">
      <c r="A37" s="9">
        <v>35</v>
      </c>
      <c r="B37" s="10" t="s">
        <v>33</v>
      </c>
      <c r="C37" s="10" t="s">
        <v>94</v>
      </c>
      <c r="D37" s="10" t="str">
        <f>"吴昔期"</f>
        <v>吴昔期</v>
      </c>
      <c r="E37" s="11">
        <v>81</v>
      </c>
      <c r="F37" s="12" t="s">
        <v>60</v>
      </c>
      <c r="G37" s="9"/>
    </row>
    <row r="38" spans="1:7" ht="33" customHeight="1">
      <c r="A38" s="9">
        <v>36</v>
      </c>
      <c r="B38" s="10" t="s">
        <v>33</v>
      </c>
      <c r="C38" s="10" t="s">
        <v>95</v>
      </c>
      <c r="D38" s="10" t="str">
        <f>"周芳玉"</f>
        <v>周芳玉</v>
      </c>
      <c r="E38" s="11">
        <v>80.67</v>
      </c>
      <c r="F38" s="12" t="s">
        <v>62</v>
      </c>
      <c r="G38" s="9"/>
    </row>
    <row r="39" spans="1:7" ht="33" customHeight="1">
      <c r="A39" s="9">
        <v>37</v>
      </c>
      <c r="B39" s="10" t="s">
        <v>33</v>
      </c>
      <c r="C39" s="10" t="s">
        <v>96</v>
      </c>
      <c r="D39" s="10" t="str">
        <f>"符士颖"</f>
        <v>符士颖</v>
      </c>
      <c r="E39" s="11">
        <v>80</v>
      </c>
      <c r="F39" s="12" t="s">
        <v>75</v>
      </c>
      <c r="G39" s="9"/>
    </row>
    <row r="40" spans="1:7" ht="33" customHeight="1">
      <c r="A40" s="9">
        <v>38</v>
      </c>
      <c r="B40" s="10" t="s">
        <v>33</v>
      </c>
      <c r="C40" s="10" t="s">
        <v>97</v>
      </c>
      <c r="D40" s="10" t="str">
        <f>"陈思宏"</f>
        <v>陈思宏</v>
      </c>
      <c r="E40" s="11">
        <v>79.5</v>
      </c>
      <c r="F40" s="12" t="s">
        <v>77</v>
      </c>
      <c r="G40" s="9"/>
    </row>
    <row r="41" spans="1:7" ht="33" customHeight="1">
      <c r="A41" s="9">
        <v>39</v>
      </c>
      <c r="B41" s="10" t="s">
        <v>33</v>
      </c>
      <c r="C41" s="10" t="s">
        <v>98</v>
      </c>
      <c r="D41" s="10" t="str">
        <f>"吴芳"</f>
        <v>吴芳</v>
      </c>
      <c r="E41" s="11">
        <v>79.33</v>
      </c>
      <c r="F41" s="12" t="s">
        <v>79</v>
      </c>
      <c r="G41" s="9"/>
    </row>
    <row r="42" spans="1:7" ht="33" customHeight="1">
      <c r="A42" s="9">
        <v>40</v>
      </c>
      <c r="B42" s="10" t="s">
        <v>33</v>
      </c>
      <c r="C42" s="10" t="s">
        <v>99</v>
      </c>
      <c r="D42" s="10" t="str">
        <f>"杨清华"</f>
        <v>杨清华</v>
      </c>
      <c r="E42" s="11">
        <v>78.33</v>
      </c>
      <c r="F42" s="12" t="s">
        <v>100</v>
      </c>
      <c r="G42" s="9"/>
    </row>
    <row r="43" spans="1:7" ht="33" customHeight="1">
      <c r="A43" s="9">
        <v>41</v>
      </c>
      <c r="B43" s="10" t="s">
        <v>33</v>
      </c>
      <c r="C43" s="10" t="s">
        <v>88</v>
      </c>
      <c r="D43" s="10" t="str">
        <f>"李小荟"</f>
        <v>李小荟</v>
      </c>
      <c r="E43" s="11">
        <v>75.83</v>
      </c>
      <c r="F43" s="12" t="s">
        <v>11</v>
      </c>
      <c r="G43" s="9"/>
    </row>
    <row r="44" spans="1:7" ht="33" customHeight="1">
      <c r="A44" s="9">
        <v>42</v>
      </c>
      <c r="B44" s="10" t="s">
        <v>33</v>
      </c>
      <c r="C44" s="10" t="s">
        <v>101</v>
      </c>
      <c r="D44" s="10" t="str">
        <f>"符万姬"</f>
        <v>符万姬</v>
      </c>
      <c r="E44" s="11">
        <v>75.83</v>
      </c>
      <c r="F44" s="12" t="s">
        <v>11</v>
      </c>
      <c r="G44" s="9"/>
    </row>
    <row r="45" spans="1:7" ht="33" customHeight="1">
      <c r="A45" s="9">
        <v>43</v>
      </c>
      <c r="B45" s="10" t="s">
        <v>33</v>
      </c>
      <c r="C45" s="10" t="s">
        <v>102</v>
      </c>
      <c r="D45" s="10" t="str">
        <f>"孙永帅"</f>
        <v>孙永帅</v>
      </c>
      <c r="E45" s="11">
        <v>74.67</v>
      </c>
      <c r="F45" s="12" t="s">
        <v>14</v>
      </c>
      <c r="G45" s="9"/>
    </row>
    <row r="46" spans="1:7" ht="33" customHeight="1">
      <c r="A46" s="9">
        <v>44</v>
      </c>
      <c r="B46" s="10" t="s">
        <v>33</v>
      </c>
      <c r="C46" s="10" t="s">
        <v>103</v>
      </c>
      <c r="D46" s="10" t="str">
        <f>"何仙辉"</f>
        <v>何仙辉</v>
      </c>
      <c r="E46" s="11">
        <v>72.33</v>
      </c>
      <c r="F46" s="12" t="s">
        <v>34</v>
      </c>
      <c r="G46" s="9"/>
    </row>
    <row r="47" spans="1:7" ht="33" customHeight="1">
      <c r="A47" s="9">
        <v>45</v>
      </c>
      <c r="B47" s="10" t="s">
        <v>33</v>
      </c>
      <c r="C47" s="10" t="s">
        <v>104</v>
      </c>
      <c r="D47" s="10" t="str">
        <f>"申泳俭"</f>
        <v>申泳俭</v>
      </c>
      <c r="E47" s="11">
        <v>72.33</v>
      </c>
      <c r="F47" s="12" t="s">
        <v>34</v>
      </c>
      <c r="G47" s="9"/>
    </row>
    <row r="48" spans="1:7" ht="33" customHeight="1">
      <c r="A48" s="9">
        <v>46</v>
      </c>
      <c r="B48" s="10" t="s">
        <v>33</v>
      </c>
      <c r="C48" s="10" t="s">
        <v>105</v>
      </c>
      <c r="D48" s="10" t="str">
        <f>"吴玉青"</f>
        <v>吴玉青</v>
      </c>
      <c r="E48" s="11"/>
      <c r="F48" s="12"/>
      <c r="G48" s="9" t="s">
        <v>25</v>
      </c>
    </row>
    <row r="49" spans="1:7" ht="33" customHeight="1">
      <c r="A49" s="9">
        <v>47</v>
      </c>
      <c r="B49" s="10" t="s">
        <v>35</v>
      </c>
      <c r="C49" s="10" t="s">
        <v>106</v>
      </c>
      <c r="D49" s="10" t="str">
        <f>"邢誉英"</f>
        <v>邢誉英</v>
      </c>
      <c r="E49" s="11">
        <v>87.5</v>
      </c>
      <c r="F49" s="12" t="s">
        <v>52</v>
      </c>
      <c r="G49" s="9"/>
    </row>
    <row r="50" spans="1:7" ht="33" customHeight="1">
      <c r="A50" s="9">
        <v>48</v>
      </c>
      <c r="B50" s="10" t="s">
        <v>35</v>
      </c>
      <c r="C50" s="10" t="s">
        <v>107</v>
      </c>
      <c r="D50" s="10" t="str">
        <f>"余善妹"</f>
        <v>余善妹</v>
      </c>
      <c r="E50" s="11">
        <v>79.5</v>
      </c>
      <c r="F50" s="12" t="s">
        <v>56</v>
      </c>
      <c r="G50" s="9"/>
    </row>
    <row r="51" spans="1:7" ht="33" customHeight="1">
      <c r="A51" s="9">
        <v>49</v>
      </c>
      <c r="B51" s="10" t="s">
        <v>35</v>
      </c>
      <c r="C51" s="10" t="s">
        <v>108</v>
      </c>
      <c r="D51" s="10" t="str">
        <f>"李香侬"</f>
        <v>李香侬</v>
      </c>
      <c r="E51" s="11">
        <v>78.67</v>
      </c>
      <c r="F51" s="12" t="s">
        <v>58</v>
      </c>
      <c r="G51" s="9"/>
    </row>
    <row r="52" spans="1:7" ht="33" customHeight="1">
      <c r="A52" s="9">
        <v>50</v>
      </c>
      <c r="B52" s="10" t="s">
        <v>35</v>
      </c>
      <c r="C52" s="10" t="s">
        <v>109</v>
      </c>
      <c r="D52" s="10" t="str">
        <f>"王小霞"</f>
        <v>王小霞</v>
      </c>
      <c r="E52" s="11">
        <v>78</v>
      </c>
      <c r="F52" s="12" t="s">
        <v>60</v>
      </c>
      <c r="G52" s="9"/>
    </row>
    <row r="53" spans="1:7" ht="33" customHeight="1">
      <c r="A53" s="9">
        <v>51</v>
      </c>
      <c r="B53" s="10" t="s">
        <v>35</v>
      </c>
      <c r="C53" s="10" t="s">
        <v>110</v>
      </c>
      <c r="D53" s="10" t="str">
        <f>"姜永波"</f>
        <v>姜永波</v>
      </c>
      <c r="E53" s="11">
        <v>75.33</v>
      </c>
      <c r="F53" s="12" t="s">
        <v>62</v>
      </c>
      <c r="G53" s="9"/>
    </row>
    <row r="54" spans="1:7" ht="33" customHeight="1">
      <c r="A54" s="9">
        <v>52</v>
      </c>
      <c r="B54" s="10" t="s">
        <v>35</v>
      </c>
      <c r="C54" s="10" t="s">
        <v>111</v>
      </c>
      <c r="D54" s="10" t="str">
        <f>"黎之飘"</f>
        <v>黎之飘</v>
      </c>
      <c r="E54" s="11">
        <v>75.17</v>
      </c>
      <c r="F54" s="12" t="s">
        <v>75</v>
      </c>
      <c r="G54" s="9"/>
    </row>
    <row r="55" spans="1:7" ht="33" customHeight="1">
      <c r="A55" s="9">
        <v>53</v>
      </c>
      <c r="B55" s="10" t="s">
        <v>35</v>
      </c>
      <c r="C55" s="10" t="s">
        <v>112</v>
      </c>
      <c r="D55" s="10" t="str">
        <f>"郑玉梅"</f>
        <v>郑玉梅</v>
      </c>
      <c r="E55" s="11">
        <v>73.84</v>
      </c>
      <c r="F55" s="12" t="s">
        <v>77</v>
      </c>
      <c r="G55" s="9"/>
    </row>
    <row r="56" spans="1:7" ht="33" customHeight="1">
      <c r="A56" s="9">
        <v>54</v>
      </c>
      <c r="B56" s="10" t="s">
        <v>35</v>
      </c>
      <c r="C56" s="10" t="s">
        <v>113</v>
      </c>
      <c r="D56" s="10" t="str">
        <f>"唐玉婷"</f>
        <v>唐玉婷</v>
      </c>
      <c r="E56" s="11">
        <v>73.17</v>
      </c>
      <c r="F56" s="12" t="s">
        <v>79</v>
      </c>
      <c r="G56" s="9"/>
    </row>
    <row r="57" spans="1:7" ht="33" customHeight="1">
      <c r="A57" s="9">
        <v>55</v>
      </c>
      <c r="B57" s="10" t="s">
        <v>35</v>
      </c>
      <c r="C57" s="10" t="s">
        <v>114</v>
      </c>
      <c r="D57" s="10" t="str">
        <f>"李顺娟"</f>
        <v>李顺娟</v>
      </c>
      <c r="E57" s="11">
        <v>72.5</v>
      </c>
      <c r="F57" s="12" t="s">
        <v>100</v>
      </c>
      <c r="G57" s="9"/>
    </row>
    <row r="58" spans="1:7" ht="33" customHeight="1">
      <c r="A58" s="9">
        <v>56</v>
      </c>
      <c r="B58" s="10" t="s">
        <v>35</v>
      </c>
      <c r="C58" s="10" t="s">
        <v>115</v>
      </c>
      <c r="D58" s="10" t="str">
        <f>"符杨桃"</f>
        <v>符杨桃</v>
      </c>
      <c r="E58" s="11">
        <v>72.33</v>
      </c>
      <c r="F58" s="12" t="s">
        <v>11</v>
      </c>
      <c r="G58" s="9"/>
    </row>
    <row r="59" spans="1:7" ht="33" customHeight="1">
      <c r="A59" s="9">
        <v>57</v>
      </c>
      <c r="B59" s="10" t="s">
        <v>35</v>
      </c>
      <c r="C59" s="10" t="s">
        <v>116</v>
      </c>
      <c r="D59" s="10" t="str">
        <f>"刘桃桂"</f>
        <v>刘桃桂</v>
      </c>
      <c r="E59" s="11">
        <v>72</v>
      </c>
      <c r="F59" s="12" t="s">
        <v>17</v>
      </c>
      <c r="G59" s="9"/>
    </row>
    <row r="60" spans="1:7" ht="33" customHeight="1">
      <c r="A60" s="9">
        <v>58</v>
      </c>
      <c r="B60" s="10" t="s">
        <v>35</v>
      </c>
      <c r="C60" s="10" t="s">
        <v>117</v>
      </c>
      <c r="D60" s="10" t="str">
        <f>"苏妹琼"</f>
        <v>苏妹琼</v>
      </c>
      <c r="E60" s="11">
        <v>71.83</v>
      </c>
      <c r="F60" s="12" t="s">
        <v>14</v>
      </c>
      <c r="G60" s="9"/>
    </row>
    <row r="61" spans="1:7" ht="33" customHeight="1">
      <c r="A61" s="9">
        <v>59</v>
      </c>
      <c r="B61" s="10" t="s">
        <v>35</v>
      </c>
      <c r="C61" s="10" t="s">
        <v>118</v>
      </c>
      <c r="D61" s="10" t="str">
        <f>"张浩然"</f>
        <v>张浩然</v>
      </c>
      <c r="E61" s="11">
        <v>71.67</v>
      </c>
      <c r="F61" s="12" t="s">
        <v>34</v>
      </c>
      <c r="G61" s="9"/>
    </row>
    <row r="62" spans="1:7" ht="33" customHeight="1">
      <c r="A62" s="9">
        <v>60</v>
      </c>
      <c r="B62" s="10" t="s">
        <v>35</v>
      </c>
      <c r="C62" s="10" t="s">
        <v>119</v>
      </c>
      <c r="D62" s="10" t="str">
        <f>"许伯香"</f>
        <v>许伯香</v>
      </c>
      <c r="E62" s="11">
        <v>70</v>
      </c>
      <c r="F62" s="12" t="s">
        <v>29</v>
      </c>
      <c r="G62" s="9"/>
    </row>
    <row r="63" spans="1:7" ht="33" customHeight="1">
      <c r="A63" s="9">
        <v>61</v>
      </c>
      <c r="B63" s="10" t="s">
        <v>35</v>
      </c>
      <c r="C63" s="10" t="s">
        <v>120</v>
      </c>
      <c r="D63" s="10" t="str">
        <f>"韦月芳"</f>
        <v>韦月芳</v>
      </c>
      <c r="E63" s="11">
        <v>69.16</v>
      </c>
      <c r="F63" s="12" t="s">
        <v>26</v>
      </c>
      <c r="G63" s="9"/>
    </row>
    <row r="64" spans="1:7" ht="33" customHeight="1">
      <c r="A64" s="9">
        <v>62</v>
      </c>
      <c r="B64" s="10" t="s">
        <v>35</v>
      </c>
      <c r="C64" s="10" t="s">
        <v>121</v>
      </c>
      <c r="D64" s="10" t="str">
        <f>"丁启萍"</f>
        <v>丁启萍</v>
      </c>
      <c r="E64" s="11">
        <v>68.83</v>
      </c>
      <c r="F64" s="12" t="s">
        <v>32</v>
      </c>
      <c r="G64" s="9"/>
    </row>
    <row r="65" spans="1:7" ht="33" customHeight="1">
      <c r="A65" s="9">
        <v>63</v>
      </c>
      <c r="B65" s="10" t="s">
        <v>35</v>
      </c>
      <c r="C65" s="10" t="s">
        <v>122</v>
      </c>
      <c r="D65" s="10" t="str">
        <f>"符定姣"</f>
        <v>符定姣</v>
      </c>
      <c r="E65" s="11">
        <v>68.67</v>
      </c>
      <c r="F65" s="12" t="s">
        <v>28</v>
      </c>
      <c r="G65" s="9"/>
    </row>
    <row r="66" spans="1:7" ht="33" customHeight="1">
      <c r="A66" s="9">
        <v>64</v>
      </c>
      <c r="B66" s="10" t="s">
        <v>35</v>
      </c>
      <c r="C66" s="10" t="s">
        <v>123</v>
      </c>
      <c r="D66" s="10" t="str">
        <f>"李明莉"</f>
        <v>李明莉</v>
      </c>
      <c r="E66" s="11">
        <v>67.83</v>
      </c>
      <c r="F66" s="12" t="s">
        <v>30</v>
      </c>
      <c r="G66" s="9"/>
    </row>
    <row r="67" spans="1:7" ht="33" customHeight="1">
      <c r="A67" s="9">
        <v>65</v>
      </c>
      <c r="B67" s="10" t="s">
        <v>35</v>
      </c>
      <c r="C67" s="10" t="s">
        <v>124</v>
      </c>
      <c r="D67" s="10" t="str">
        <f>"林少玲"</f>
        <v>林少玲</v>
      </c>
      <c r="E67" s="11">
        <v>67.5</v>
      </c>
      <c r="F67" s="12" t="s">
        <v>31</v>
      </c>
      <c r="G67" s="9"/>
    </row>
    <row r="68" spans="1:7" ht="33" customHeight="1">
      <c r="A68" s="9">
        <v>66</v>
      </c>
      <c r="B68" s="10" t="s">
        <v>35</v>
      </c>
      <c r="C68" s="10" t="s">
        <v>125</v>
      </c>
      <c r="D68" s="10" t="str">
        <f>"符永鹏"</f>
        <v>符永鹏</v>
      </c>
      <c r="E68" s="11">
        <v>67.34</v>
      </c>
      <c r="F68" s="12" t="s">
        <v>37</v>
      </c>
      <c r="G68" s="9"/>
    </row>
    <row r="69" spans="1:7" ht="33" customHeight="1">
      <c r="A69" s="9">
        <v>67</v>
      </c>
      <c r="B69" s="10" t="s">
        <v>35</v>
      </c>
      <c r="C69" s="10" t="s">
        <v>126</v>
      </c>
      <c r="D69" s="10" t="str">
        <f>"孙燕娜"</f>
        <v>孙燕娜</v>
      </c>
      <c r="E69" s="11">
        <v>67.16</v>
      </c>
      <c r="F69" s="12" t="s">
        <v>45</v>
      </c>
      <c r="G69" s="9"/>
    </row>
    <row r="70" spans="1:7" ht="33" customHeight="1">
      <c r="A70" s="9">
        <v>68</v>
      </c>
      <c r="B70" s="10" t="s">
        <v>35</v>
      </c>
      <c r="C70" s="10" t="s">
        <v>127</v>
      </c>
      <c r="D70" s="10" t="str">
        <f>"吴萍"</f>
        <v>吴萍</v>
      </c>
      <c r="E70" s="11">
        <v>66.67</v>
      </c>
      <c r="F70" s="12" t="s">
        <v>38</v>
      </c>
      <c r="G70" s="9"/>
    </row>
    <row r="71" spans="1:7" ht="33" customHeight="1">
      <c r="A71" s="9">
        <v>69</v>
      </c>
      <c r="B71" s="10" t="s">
        <v>35</v>
      </c>
      <c r="C71" s="10" t="s">
        <v>128</v>
      </c>
      <c r="D71" s="10" t="str">
        <f>"邢学源"</f>
        <v>邢学源</v>
      </c>
      <c r="E71" s="11">
        <v>66.33</v>
      </c>
      <c r="F71" s="12" t="s">
        <v>47</v>
      </c>
      <c r="G71" s="9"/>
    </row>
    <row r="72" spans="1:7" ht="33" customHeight="1">
      <c r="A72" s="9">
        <v>70</v>
      </c>
      <c r="B72" s="10" t="s">
        <v>35</v>
      </c>
      <c r="C72" s="10" t="s">
        <v>129</v>
      </c>
      <c r="D72" s="10" t="str">
        <f>"杨玉娟"</f>
        <v>杨玉娟</v>
      </c>
      <c r="E72" s="11">
        <v>66.33</v>
      </c>
      <c r="F72" s="12" t="s">
        <v>47</v>
      </c>
      <c r="G72" s="9"/>
    </row>
    <row r="73" spans="1:7" ht="33" customHeight="1">
      <c r="A73" s="9">
        <v>71</v>
      </c>
      <c r="B73" s="10" t="s">
        <v>35</v>
      </c>
      <c r="C73" s="10" t="s">
        <v>130</v>
      </c>
      <c r="D73" s="10" t="str">
        <f>"吴尾女"</f>
        <v>吴尾女</v>
      </c>
      <c r="E73" s="11">
        <v>66</v>
      </c>
      <c r="F73" s="12" t="s">
        <v>43</v>
      </c>
      <c r="G73" s="9"/>
    </row>
    <row r="74" spans="1:7" ht="33" customHeight="1">
      <c r="A74" s="9">
        <v>72</v>
      </c>
      <c r="B74" s="10" t="s">
        <v>35</v>
      </c>
      <c r="C74" s="10" t="s">
        <v>131</v>
      </c>
      <c r="D74" s="10" t="str">
        <f>"赵国翠"</f>
        <v>赵国翠</v>
      </c>
      <c r="E74" s="11">
        <v>65.67</v>
      </c>
      <c r="F74" s="12" t="s">
        <v>39</v>
      </c>
      <c r="G74" s="9"/>
    </row>
    <row r="75" spans="1:7" ht="33" customHeight="1">
      <c r="A75" s="9">
        <v>73</v>
      </c>
      <c r="B75" s="10" t="s">
        <v>35</v>
      </c>
      <c r="C75" s="10" t="s">
        <v>132</v>
      </c>
      <c r="D75" s="10" t="str">
        <f>"林瑞玲"</f>
        <v>林瑞玲</v>
      </c>
      <c r="E75" s="11">
        <v>65.34</v>
      </c>
      <c r="F75" s="12" t="s">
        <v>40</v>
      </c>
      <c r="G75" s="9"/>
    </row>
    <row r="76" spans="1:7" ht="33" customHeight="1">
      <c r="A76" s="9">
        <v>74</v>
      </c>
      <c r="B76" s="10" t="s">
        <v>35</v>
      </c>
      <c r="C76" s="10" t="s">
        <v>133</v>
      </c>
      <c r="D76" s="10" t="str">
        <f>"李秋"</f>
        <v>李秋</v>
      </c>
      <c r="E76" s="11">
        <v>64.5</v>
      </c>
      <c r="F76" s="12" t="s">
        <v>48</v>
      </c>
      <c r="G76" s="9"/>
    </row>
    <row r="77" spans="1:7" ht="33" customHeight="1">
      <c r="A77" s="9">
        <v>75</v>
      </c>
      <c r="B77" s="10" t="s">
        <v>35</v>
      </c>
      <c r="C77" s="10" t="s">
        <v>134</v>
      </c>
      <c r="D77" s="10" t="str">
        <f>"钟真彩"</f>
        <v>钟真彩</v>
      </c>
      <c r="E77" s="11">
        <v>64.17</v>
      </c>
      <c r="F77" s="12" t="s">
        <v>41</v>
      </c>
      <c r="G77" s="9"/>
    </row>
    <row r="78" spans="1:7" ht="33" customHeight="1">
      <c r="A78" s="9">
        <v>76</v>
      </c>
      <c r="B78" s="10" t="s">
        <v>35</v>
      </c>
      <c r="C78" s="10" t="s">
        <v>135</v>
      </c>
      <c r="D78" s="10" t="str">
        <f>"羊春月"</f>
        <v>羊春月</v>
      </c>
      <c r="E78" s="11">
        <v>64.17</v>
      </c>
      <c r="F78" s="12" t="s">
        <v>41</v>
      </c>
      <c r="G78" s="9"/>
    </row>
    <row r="79" spans="1:7" ht="33" customHeight="1">
      <c r="A79" s="9">
        <v>77</v>
      </c>
      <c r="B79" s="10" t="s">
        <v>35</v>
      </c>
      <c r="C79" s="10" t="s">
        <v>136</v>
      </c>
      <c r="D79" s="10" t="str">
        <f>"钟庆玫"</f>
        <v>钟庆玫</v>
      </c>
      <c r="E79" s="11">
        <v>63.84</v>
      </c>
      <c r="F79" s="12" t="s">
        <v>44</v>
      </c>
      <c r="G79" s="9"/>
    </row>
    <row r="80" spans="1:7" ht="33" customHeight="1">
      <c r="A80" s="9">
        <v>78</v>
      </c>
      <c r="B80" s="10" t="s">
        <v>35</v>
      </c>
      <c r="C80" s="10" t="s">
        <v>137</v>
      </c>
      <c r="D80" s="10" t="str">
        <f>"何慧娜"</f>
        <v>何慧娜</v>
      </c>
      <c r="E80" s="11">
        <v>63</v>
      </c>
      <c r="F80" s="12" t="s">
        <v>42</v>
      </c>
      <c r="G80" s="9"/>
    </row>
    <row r="81" spans="1:7" ht="33" customHeight="1">
      <c r="A81" s="9">
        <v>79</v>
      </c>
      <c r="B81" s="10" t="s">
        <v>35</v>
      </c>
      <c r="C81" s="10" t="s">
        <v>138</v>
      </c>
      <c r="D81" s="10" t="str">
        <f>"曾祥龙"</f>
        <v>曾祥龙</v>
      </c>
      <c r="E81" s="11">
        <v>62.83</v>
      </c>
      <c r="F81" s="12" t="s">
        <v>46</v>
      </c>
      <c r="G81" s="9"/>
    </row>
    <row r="82" spans="1:7" ht="33" customHeight="1">
      <c r="A82" s="9">
        <v>80</v>
      </c>
      <c r="B82" s="10" t="s">
        <v>35</v>
      </c>
      <c r="C82" s="10" t="s">
        <v>139</v>
      </c>
      <c r="D82" s="10" t="str">
        <f>"李贝"</f>
        <v>李贝</v>
      </c>
      <c r="E82" s="11">
        <v>61.84</v>
      </c>
      <c r="F82" s="12" t="s">
        <v>36</v>
      </c>
      <c r="G82" s="9"/>
    </row>
    <row r="83" spans="1:7" ht="33" customHeight="1">
      <c r="A83" s="9">
        <v>81</v>
      </c>
      <c r="B83" s="10" t="s">
        <v>35</v>
      </c>
      <c r="C83" s="10" t="s">
        <v>140</v>
      </c>
      <c r="D83" s="10" t="str">
        <f>"谢娇"</f>
        <v>谢娇</v>
      </c>
      <c r="E83" s="11"/>
      <c r="F83" s="12"/>
      <c r="G83" s="9" t="s">
        <v>25</v>
      </c>
    </row>
    <row r="84" spans="1:7" ht="33" customHeight="1">
      <c r="A84" s="9">
        <v>82</v>
      </c>
      <c r="B84" s="10" t="s">
        <v>35</v>
      </c>
      <c r="C84" s="10" t="s">
        <v>141</v>
      </c>
      <c r="D84" s="10" t="str">
        <f>"吴日快"</f>
        <v>吴日快</v>
      </c>
      <c r="E84" s="11"/>
      <c r="F84" s="12"/>
      <c r="G84" s="9" t="s">
        <v>25</v>
      </c>
    </row>
    <row r="85" spans="1:7" ht="33" customHeight="1">
      <c r="A85" s="9">
        <v>83</v>
      </c>
      <c r="B85" s="10" t="s">
        <v>35</v>
      </c>
      <c r="C85" s="10" t="s">
        <v>142</v>
      </c>
      <c r="D85" s="10" t="str">
        <f>"吴二皎"</f>
        <v>吴二皎</v>
      </c>
      <c r="E85" s="11"/>
      <c r="F85" s="12"/>
      <c r="G85" s="9" t="s">
        <v>25</v>
      </c>
    </row>
  </sheetData>
  <mergeCells count="1">
    <mergeCell ref="A1:G1"/>
  </mergeCells>
  <phoneticPr fontId="5" type="noConversion"/>
  <pageMargins left="0.196527777777778" right="0.196527777777778" top="7.8472222222222193E-2" bottom="0" header="0.5" footer="7.8472222222222193E-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（排名）面试成绩汇总表</vt:lpstr>
      <vt:lpstr>'（排名）面试成绩汇总表'!Print_Titles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2024-01-09T02:36:00Z</dcterms:created>
  <dcterms:modified xsi:type="dcterms:W3CDTF">2024-01-16T01:40:42Z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5A18F82C9E4145E4AEEF97B47C65CD11_13</vt:lpwstr>
  </property>
  <property fmtid="{D5CDD505-2E9C-101B-9397-08002B2CF9AE}" pid="3" name="KSOProductBuildVer">
    <vt:lpwstr>2052-12.1.0.16120</vt:lpwstr>
  </property>
</Properties>
</file>