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格初审合格 " sheetId="1" r:id="rId1"/>
  </sheets>
  <definedNames>
    <definedName name="_xlnm._FilterDatabase" localSheetId="0" hidden="1">'资格初审合格 '!$A$2:$F$190</definedName>
  </definedNames>
  <calcPr calcId="144525"/>
</workbook>
</file>

<file path=xl/sharedStrings.xml><?xml version="1.0" encoding="utf-8"?>
<sst xmlns="http://schemas.openxmlformats.org/spreadsheetml/2006/main" count="655" uniqueCount="290">
  <si>
    <t>2023年秋季社会招聘资格初审人员情况</t>
  </si>
  <si>
    <t>序号</t>
  </si>
  <si>
    <t>报考岗位</t>
  </si>
  <si>
    <t>姓名</t>
  </si>
  <si>
    <t>身份证号码</t>
  </si>
  <si>
    <t>招录方式</t>
  </si>
  <si>
    <t>备注</t>
  </si>
  <si>
    <t>新生儿科医师</t>
  </si>
  <si>
    <t>460003199605******</t>
  </si>
  <si>
    <t>急需紧缺岗位考核招聘</t>
  </si>
  <si>
    <t>460033199602******</t>
  </si>
  <si>
    <t>符秀芳</t>
  </si>
  <si>
    <t>460034199404******</t>
  </si>
  <si>
    <t>心血管疾病中心三区医师</t>
  </si>
  <si>
    <t>460200199606******</t>
  </si>
  <si>
    <t>麻醉手术科医师</t>
  </si>
  <si>
    <t>史明亮</t>
  </si>
  <si>
    <t>152326199501******</t>
  </si>
  <si>
    <t>苑玲丽</t>
  </si>
  <si>
    <t>150421199512******</t>
  </si>
  <si>
    <t>李芳霞</t>
  </si>
  <si>
    <t>460026199603******</t>
  </si>
  <si>
    <t>麦贤冰</t>
  </si>
  <si>
    <t>460003199612******</t>
  </si>
  <si>
    <t>刘晓燕</t>
  </si>
  <si>
    <t>130927199310******</t>
  </si>
  <si>
    <t>放射科医师</t>
  </si>
  <si>
    <t>460006199606******</t>
  </si>
  <si>
    <t>460006199408******</t>
  </si>
  <si>
    <t>460007199604******</t>
  </si>
  <si>
    <t>460200199601******</t>
  </si>
  <si>
    <t>420381199604******</t>
  </si>
  <si>
    <t>460104199511******</t>
  </si>
  <si>
    <t>469027199412******</t>
  </si>
  <si>
    <t>常尧</t>
  </si>
  <si>
    <t>220106199401******</t>
  </si>
  <si>
    <t>公共卫生科医师</t>
  </si>
  <si>
    <t>433127198812******</t>
  </si>
  <si>
    <t>功能检查科心电图医师</t>
  </si>
  <si>
    <t>460004199011******</t>
  </si>
  <si>
    <t>公开招聘</t>
  </si>
  <si>
    <t>460033199512******</t>
  </si>
  <si>
    <t>杨欣松</t>
  </si>
  <si>
    <t>430702199505******</t>
  </si>
  <si>
    <t>452123199603******</t>
  </si>
  <si>
    <t>150302199411******</t>
  </si>
  <si>
    <t>谢昀</t>
  </si>
  <si>
    <t>460200199308******</t>
  </si>
  <si>
    <t>王天宇</t>
  </si>
  <si>
    <t>431003199507******</t>
  </si>
  <si>
    <t>460003199403******</t>
  </si>
  <si>
    <t>532124199801******</t>
  </si>
  <si>
    <t>吴迪</t>
  </si>
  <si>
    <t>460200199401******</t>
  </si>
  <si>
    <t>王芊芊</t>
  </si>
  <si>
    <t>460033199811******</t>
  </si>
  <si>
    <t>林楠楠</t>
  </si>
  <si>
    <t>460033200112******</t>
  </si>
  <si>
    <t>吴令徽</t>
  </si>
  <si>
    <t>430124200010******</t>
  </si>
  <si>
    <t>230624198903******</t>
  </si>
  <si>
    <t>460033199703******</t>
  </si>
  <si>
    <t>睡眠医学科医师</t>
  </si>
  <si>
    <t>梅霞</t>
  </si>
  <si>
    <t>530322199607******</t>
  </si>
  <si>
    <t>周倩</t>
  </si>
  <si>
    <t>430104199206******</t>
  </si>
  <si>
    <t>460034199209******</t>
  </si>
  <si>
    <t>杨逸昊</t>
  </si>
  <si>
    <t>411328199705******</t>
  </si>
  <si>
    <t>陆大年</t>
  </si>
  <si>
    <t xml:space="preserve">460200199001****** </t>
  </si>
  <si>
    <t>吴益厚</t>
  </si>
  <si>
    <t xml:space="preserve">460003199511****** </t>
  </si>
  <si>
    <t>李娇阳</t>
  </si>
  <si>
    <t>230121199509******</t>
  </si>
  <si>
    <t>张金婉</t>
  </si>
  <si>
    <t>130981199009******</t>
  </si>
  <si>
    <t>向禧</t>
  </si>
  <si>
    <t>4228021993********</t>
  </si>
  <si>
    <t>黄丽娟</t>
  </si>
  <si>
    <t>460035199510******</t>
  </si>
  <si>
    <t>呼吸与危重症医学科医师</t>
  </si>
  <si>
    <t>涂学云</t>
  </si>
  <si>
    <t>362202199801******</t>
  </si>
  <si>
    <t>关远发</t>
  </si>
  <si>
    <t>469007199303******</t>
  </si>
  <si>
    <t>全科医学科医师</t>
  </si>
  <si>
    <t>庄映苗</t>
  </si>
  <si>
    <t>460022199305******</t>
  </si>
  <si>
    <t>李翠雯</t>
  </si>
  <si>
    <t>460022199301******</t>
  </si>
  <si>
    <t>邢增巧</t>
  </si>
  <si>
    <t>460033199410******</t>
  </si>
  <si>
    <t>血液净化科医师</t>
  </si>
  <si>
    <t>131181198808******</t>
  </si>
  <si>
    <t>血液科医师</t>
  </si>
  <si>
    <t>230221199211******</t>
  </si>
  <si>
    <t>重症医学科医师</t>
  </si>
  <si>
    <t>220323199609******</t>
  </si>
  <si>
    <t>460200199612******</t>
  </si>
  <si>
    <t>460033199605******</t>
  </si>
  <si>
    <t>460005199611******</t>
  </si>
  <si>
    <t>460003199507******</t>
  </si>
  <si>
    <t>460200199701******</t>
  </si>
  <si>
    <t>460033199402******</t>
  </si>
  <si>
    <t>王霞</t>
  </si>
  <si>
    <t>520121199610******</t>
  </si>
  <si>
    <t>522425199702******</t>
  </si>
  <si>
    <t>黄小红</t>
  </si>
  <si>
    <t>460026199411******</t>
  </si>
  <si>
    <t>李安定</t>
  </si>
  <si>
    <t>460003199310******</t>
  </si>
  <si>
    <t>泌尿外科医师</t>
  </si>
  <si>
    <t>460007199209******</t>
  </si>
  <si>
    <t>650102199310******</t>
  </si>
  <si>
    <t>苏华健</t>
  </si>
  <si>
    <t>440684199609******</t>
  </si>
  <si>
    <t>谭晨阳</t>
  </si>
  <si>
    <t>372928199512******</t>
  </si>
  <si>
    <t>冉瑞军</t>
  </si>
  <si>
    <t>422802199510******</t>
  </si>
  <si>
    <t>412828199208******</t>
  </si>
  <si>
    <t>韦吉超</t>
  </si>
  <si>
    <t>460033199501******</t>
  </si>
  <si>
    <t>皮肤科医师</t>
  </si>
  <si>
    <t>李自然</t>
  </si>
  <si>
    <t>211322199312******</t>
  </si>
  <si>
    <t>陈双</t>
  </si>
  <si>
    <t>500242199410****** </t>
  </si>
  <si>
    <t>王小云</t>
  </si>
  <si>
    <t>412728199003******</t>
  </si>
  <si>
    <t>侯凌森</t>
  </si>
  <si>
    <t>410825199201******</t>
  </si>
  <si>
    <t>放射科技师</t>
  </si>
  <si>
    <t>孙贻樑</t>
  </si>
  <si>
    <t>460033199103******</t>
  </si>
  <si>
    <t>460003199702******</t>
  </si>
  <si>
    <t>460003199812******</t>
  </si>
  <si>
    <t>460003199902******</t>
  </si>
  <si>
    <t>何秋谦</t>
  </si>
  <si>
    <t>460033199704******</t>
  </si>
  <si>
    <t>410822199502******</t>
  </si>
  <si>
    <t>230229199910******</t>
  </si>
  <si>
    <t>460007199503******</t>
  </si>
  <si>
    <t>460004199911******</t>
  </si>
  <si>
    <t>460003199912******</t>
  </si>
  <si>
    <t>460003199804******</t>
  </si>
  <si>
    <t>460102200110******</t>
  </si>
  <si>
    <t>452226199912******</t>
  </si>
  <si>
    <t>430723200108******</t>
  </si>
  <si>
    <t>460003199901******</t>
  </si>
  <si>
    <t>460003200112******</t>
  </si>
  <si>
    <t>460200199702******</t>
  </si>
  <si>
    <t>460007199510******</t>
  </si>
  <si>
    <t>460003200009******</t>
  </si>
  <si>
    <t>460026200108******</t>
  </si>
  <si>
    <t>469025200002******</t>
  </si>
  <si>
    <t>431281200112******</t>
  </si>
  <si>
    <t>230523200001******</t>
  </si>
  <si>
    <t>460026200006******</t>
  </si>
  <si>
    <t>460007199712******</t>
  </si>
  <si>
    <t>陈婆侬</t>
  </si>
  <si>
    <t>460003200003******</t>
  </si>
  <si>
    <t>吴少喜</t>
  </si>
  <si>
    <t>460033200001******</t>
  </si>
  <si>
    <t>徐若曦</t>
  </si>
  <si>
    <t>500224200107******</t>
  </si>
  <si>
    <t>符丽娟</t>
  </si>
  <si>
    <t>460003200210******</t>
  </si>
  <si>
    <t>财务科专业技术人员</t>
  </si>
  <si>
    <t>430702199608******</t>
  </si>
  <si>
    <t>500104199807******</t>
  </si>
  <si>
    <t>陈名越</t>
  </si>
  <si>
    <t>460034199709******</t>
  </si>
  <si>
    <t>130125199606******</t>
  </si>
  <si>
    <t>刘强</t>
  </si>
  <si>
    <t>371526199709******</t>
  </si>
  <si>
    <t>党委办公室科员</t>
  </si>
  <si>
    <t>460200199201******</t>
  </si>
  <si>
    <t>460007199411******</t>
  </si>
  <si>
    <t>460003198811******</t>
  </si>
  <si>
    <t>460200199010******</t>
  </si>
  <si>
    <t>科教部（教学办公室）科员</t>
  </si>
  <si>
    <t>460003199301******</t>
  </si>
  <si>
    <t>460035199406******</t>
  </si>
  <si>
    <t>460028199811******</t>
  </si>
  <si>
    <t>411425199403******</t>
  </si>
  <si>
    <t>羊美桂</t>
  </si>
  <si>
    <t>460003199508******</t>
  </si>
  <si>
    <t>符秀英</t>
  </si>
  <si>
    <t>460003199203******</t>
  </si>
  <si>
    <t>陈小萍</t>
  </si>
  <si>
    <t>460033199901******</t>
  </si>
  <si>
    <t>陈祥丹</t>
  </si>
  <si>
    <t>469027199706******</t>
  </si>
  <si>
    <t>赵春姨</t>
  </si>
  <si>
    <t>460007199502******</t>
  </si>
  <si>
    <t>460200200012******</t>
  </si>
  <si>
    <t>460007200003******</t>
  </si>
  <si>
    <t>460005200103******</t>
  </si>
  <si>
    <t>王彩燕</t>
  </si>
  <si>
    <t>460034199607******</t>
  </si>
  <si>
    <t>何林兴</t>
  </si>
  <si>
    <t>460003199710******</t>
  </si>
  <si>
    <t>469007199906******</t>
  </si>
  <si>
    <t>460007199701******</t>
  </si>
  <si>
    <t>施良婷</t>
  </si>
  <si>
    <t>460035199605******</t>
  </si>
  <si>
    <t>林月</t>
  </si>
  <si>
    <t>460004199805******</t>
  </si>
  <si>
    <t>组织人事科专业技术人员</t>
  </si>
  <si>
    <t>李明雨</t>
  </si>
  <si>
    <t>410881199406******</t>
  </si>
  <si>
    <t>林可</t>
  </si>
  <si>
    <t>460200199510******</t>
  </si>
  <si>
    <t>麦丹娆</t>
  </si>
  <si>
    <t>460035199506******</t>
  </si>
  <si>
    <t>方李滢</t>
  </si>
  <si>
    <t>460200199805******</t>
  </si>
  <si>
    <t>440881199702******</t>
  </si>
  <si>
    <t>469027200206******</t>
  </si>
  <si>
    <t>230306199202******</t>
  </si>
  <si>
    <t>460200199504******</t>
  </si>
  <si>
    <t>460200200102******</t>
  </si>
  <si>
    <t>黄蕾</t>
  </si>
  <si>
    <t>460102199204******</t>
  </si>
  <si>
    <t>符玉青</t>
  </si>
  <si>
    <t>460200199602******</t>
  </si>
  <si>
    <t>黄雨晴</t>
  </si>
  <si>
    <t>460002200012******</t>
  </si>
  <si>
    <t>张翠婉</t>
  </si>
  <si>
    <t>460033199511******</t>
  </si>
  <si>
    <t>陈家豪</t>
  </si>
  <si>
    <t>460200199410******</t>
  </si>
  <si>
    <t>李国耀</t>
  </si>
  <si>
    <t>460003199509******</t>
  </si>
  <si>
    <t>469028199705******</t>
  </si>
  <si>
    <t>610602199511******</t>
  </si>
  <si>
    <t>469007199611******</t>
  </si>
  <si>
    <t>340826199209******</t>
  </si>
  <si>
    <t>朱雯佳</t>
  </si>
  <si>
    <t>460200199705******</t>
  </si>
  <si>
    <t>吴小静</t>
  </si>
  <si>
    <t>469028200105******</t>
  </si>
  <si>
    <t>张云兰</t>
  </si>
  <si>
    <t>陈日晶</t>
  </si>
  <si>
    <t>460033199711******</t>
  </si>
  <si>
    <t>460300199610******</t>
  </si>
  <si>
    <t>230124199307******</t>
  </si>
  <si>
    <t>460032199402******</t>
  </si>
  <si>
    <t>130926199802******</t>
  </si>
  <si>
    <t>460035200105******</t>
  </si>
  <si>
    <t>460200199405******</t>
  </si>
  <si>
    <t>440513200003******</t>
  </si>
  <si>
    <t>460003199607******</t>
  </si>
  <si>
    <t>460006199709******</t>
  </si>
  <si>
    <t>460200199812******</t>
  </si>
  <si>
    <t>460003199208******</t>
  </si>
  <si>
    <t>460200199910******</t>
  </si>
  <si>
    <t>符雅丹</t>
  </si>
  <si>
    <t>460200199502******</t>
  </si>
  <si>
    <t>陈煊姬</t>
  </si>
  <si>
    <t>460033199311******</t>
  </si>
  <si>
    <t>徐萍萍</t>
  </si>
  <si>
    <t>120223199208******</t>
  </si>
  <si>
    <t>符月娜</t>
  </si>
  <si>
    <t>460031199312******</t>
  </si>
  <si>
    <t>瞿晓娟</t>
  </si>
  <si>
    <t>王小字</t>
  </si>
  <si>
    <t>460033199406******</t>
  </si>
  <si>
    <t>符杨果</t>
  </si>
  <si>
    <t>469028199803******</t>
  </si>
  <si>
    <t>韦佳彤</t>
  </si>
  <si>
    <t>460200200008******</t>
  </si>
  <si>
    <t>陈虹杉</t>
  </si>
  <si>
    <t>460002199711******</t>
  </si>
  <si>
    <t>张宏昌</t>
  </si>
  <si>
    <t>黄琴</t>
  </si>
  <si>
    <t>460200199303******</t>
  </si>
  <si>
    <t>周小颖</t>
  </si>
  <si>
    <t>460200199609******</t>
  </si>
  <si>
    <t>460006199305******</t>
  </si>
  <si>
    <t>韩淇</t>
  </si>
  <si>
    <t>460200200011******</t>
  </si>
  <si>
    <t>邢维卿</t>
  </si>
  <si>
    <t>460033200210******</t>
  </si>
  <si>
    <t>460003199611******</t>
  </si>
  <si>
    <t>460033199106******</t>
  </si>
  <si>
    <t>460200198909******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</si>
</sst>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"/>
  <sheetViews>
    <sheetView tabSelected="1" zoomScale="90" zoomScaleNormal="90" workbookViewId="0">
      <pane xSplit="3" ySplit="2" topLeftCell="D3" activePane="bottomRight" state="frozen"/>
      <selection/>
      <selection pane="topRight"/>
      <selection pane="bottomLeft"/>
      <selection pane="bottomRight" activeCell="E21" sqref="E21:E190"/>
    </sheetView>
  </sheetViews>
  <sheetFormatPr defaultColWidth="9" defaultRowHeight="13.5" outlineLevelCol="5"/>
  <cols>
    <col min="1" max="1" width="6.625" style="4" customWidth="1"/>
    <col min="2" max="2" width="13.875" style="2" customWidth="1"/>
    <col min="3" max="3" width="9" style="5"/>
    <col min="4" max="4" width="20.875" style="5" customWidth="1"/>
    <col min="5" max="5" width="14.575" style="5" customWidth="1"/>
    <col min="6" max="6" width="15.75" style="5" customWidth="1"/>
    <col min="7" max="16384" width="9" style="5"/>
  </cols>
  <sheetData>
    <row r="1" ht="57.95" customHeight="1" spans="1:6">
      <c r="A1" s="6" t="s">
        <v>0</v>
      </c>
      <c r="B1" s="7"/>
      <c r="C1" s="6"/>
      <c r="D1" s="6"/>
      <c r="E1" s="6"/>
      <c r="F1" s="6"/>
    </row>
    <row r="2" ht="45" customHeight="1" spans="1:6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ht="48.95" customHeight="1" spans="1:6">
      <c r="A3" s="8">
        <v>1</v>
      </c>
      <c r="B3" s="9" t="s">
        <v>7</v>
      </c>
      <c r="C3" s="10" t="str">
        <f>"林忠敏"</f>
        <v>林忠敏</v>
      </c>
      <c r="D3" s="12" t="s">
        <v>8</v>
      </c>
      <c r="E3" s="13" t="s">
        <v>9</v>
      </c>
      <c r="F3" s="9"/>
    </row>
    <row r="4" ht="48.95" customHeight="1" spans="1:6">
      <c r="A4" s="8">
        <v>2</v>
      </c>
      <c r="B4" s="9" t="s">
        <v>7</v>
      </c>
      <c r="C4" s="10" t="str">
        <f>"吉丽"</f>
        <v>吉丽</v>
      </c>
      <c r="D4" s="12" t="s">
        <v>10</v>
      </c>
      <c r="E4" s="13" t="s">
        <v>9</v>
      </c>
      <c r="F4" s="9"/>
    </row>
    <row r="5" ht="48.95" customHeight="1" spans="1:6">
      <c r="A5" s="8">
        <v>3</v>
      </c>
      <c r="B5" s="9" t="s">
        <v>7</v>
      </c>
      <c r="C5" s="9" t="s">
        <v>11</v>
      </c>
      <c r="D5" s="14" t="s">
        <v>12</v>
      </c>
      <c r="E5" s="13" t="s">
        <v>9</v>
      </c>
      <c r="F5" s="9"/>
    </row>
    <row r="6" ht="48.95" customHeight="1" spans="1:6">
      <c r="A6" s="8">
        <v>4</v>
      </c>
      <c r="B6" s="9" t="s">
        <v>13</v>
      </c>
      <c r="C6" s="10" t="str">
        <f>"黎振龙"</f>
        <v>黎振龙</v>
      </c>
      <c r="D6" s="12" t="s">
        <v>14</v>
      </c>
      <c r="E6" s="13" t="s">
        <v>9</v>
      </c>
      <c r="F6" s="9"/>
    </row>
    <row r="7" ht="48.95" customHeight="1" spans="1:6">
      <c r="A7" s="8">
        <v>5</v>
      </c>
      <c r="B7" s="9" t="s">
        <v>15</v>
      </c>
      <c r="C7" s="9" t="s">
        <v>16</v>
      </c>
      <c r="D7" s="14" t="s">
        <v>17</v>
      </c>
      <c r="E7" s="13" t="s">
        <v>9</v>
      </c>
      <c r="F7" s="9"/>
    </row>
    <row r="8" ht="48.95" customHeight="1" spans="1:6">
      <c r="A8" s="8">
        <v>6</v>
      </c>
      <c r="B8" s="9" t="s">
        <v>15</v>
      </c>
      <c r="C8" s="9" t="s">
        <v>18</v>
      </c>
      <c r="D8" s="14" t="s">
        <v>19</v>
      </c>
      <c r="E8" s="13" t="s">
        <v>9</v>
      </c>
      <c r="F8" s="9"/>
    </row>
    <row r="9" ht="48.95" customHeight="1" spans="1:6">
      <c r="A9" s="8">
        <v>7</v>
      </c>
      <c r="B9" s="9" t="s">
        <v>15</v>
      </c>
      <c r="C9" s="9" t="s">
        <v>20</v>
      </c>
      <c r="D9" s="14" t="s">
        <v>21</v>
      </c>
      <c r="E9" s="13" t="s">
        <v>9</v>
      </c>
      <c r="F9" s="9"/>
    </row>
    <row r="10" ht="48.95" customHeight="1" spans="1:6">
      <c r="A10" s="8">
        <v>8</v>
      </c>
      <c r="B10" s="9" t="s">
        <v>15</v>
      </c>
      <c r="C10" s="9" t="s">
        <v>22</v>
      </c>
      <c r="D10" s="14" t="s">
        <v>23</v>
      </c>
      <c r="E10" s="13" t="s">
        <v>9</v>
      </c>
      <c r="F10" s="9"/>
    </row>
    <row r="11" ht="48.95" customHeight="1" spans="1:6">
      <c r="A11" s="8">
        <v>9</v>
      </c>
      <c r="B11" s="9" t="s">
        <v>15</v>
      </c>
      <c r="C11" s="9" t="s">
        <v>24</v>
      </c>
      <c r="D11" s="14" t="s">
        <v>25</v>
      </c>
      <c r="E11" s="13" t="s">
        <v>9</v>
      </c>
      <c r="F11" s="9"/>
    </row>
    <row r="12" ht="48.95" customHeight="1" spans="1:6">
      <c r="A12" s="8">
        <v>10</v>
      </c>
      <c r="B12" s="9" t="s">
        <v>26</v>
      </c>
      <c r="C12" s="10" t="str">
        <f>"严柳青"</f>
        <v>严柳青</v>
      </c>
      <c r="D12" s="12" t="s">
        <v>27</v>
      </c>
      <c r="E12" s="13" t="s">
        <v>9</v>
      </c>
      <c r="F12" s="9"/>
    </row>
    <row r="13" ht="48.95" customHeight="1" spans="1:6">
      <c r="A13" s="8">
        <v>11</v>
      </c>
      <c r="B13" s="9" t="s">
        <v>26</v>
      </c>
      <c r="C13" s="10" t="str">
        <f>"林斯文"</f>
        <v>林斯文</v>
      </c>
      <c r="D13" s="12" t="s">
        <v>28</v>
      </c>
      <c r="E13" s="13" t="s">
        <v>9</v>
      </c>
      <c r="F13" s="9"/>
    </row>
    <row r="14" ht="48.95" customHeight="1" spans="1:6">
      <c r="A14" s="8">
        <v>12</v>
      </c>
      <c r="B14" s="9" t="s">
        <v>26</v>
      </c>
      <c r="C14" s="10" t="str">
        <f>"邓恩娜"</f>
        <v>邓恩娜</v>
      </c>
      <c r="D14" s="12" t="s">
        <v>29</v>
      </c>
      <c r="E14" s="13" t="s">
        <v>9</v>
      </c>
      <c r="F14" s="9"/>
    </row>
    <row r="15" ht="48.95" customHeight="1" spans="1:6">
      <c r="A15" s="8">
        <v>13</v>
      </c>
      <c r="B15" s="9" t="s">
        <v>26</v>
      </c>
      <c r="C15" s="10" t="str">
        <f>"黎永晨"</f>
        <v>黎永晨</v>
      </c>
      <c r="D15" s="12" t="s">
        <v>30</v>
      </c>
      <c r="E15" s="13" t="s">
        <v>9</v>
      </c>
      <c r="F15" s="9"/>
    </row>
    <row r="16" ht="48.95" customHeight="1" spans="1:6">
      <c r="A16" s="8">
        <v>14</v>
      </c>
      <c r="B16" s="9" t="s">
        <v>26</v>
      </c>
      <c r="C16" s="10" t="str">
        <f>"吴俊"</f>
        <v>吴俊</v>
      </c>
      <c r="D16" s="12" t="s">
        <v>31</v>
      </c>
      <c r="E16" s="13" t="s">
        <v>9</v>
      </c>
      <c r="F16" s="9"/>
    </row>
    <row r="17" ht="48.95" customHeight="1" spans="1:6">
      <c r="A17" s="8">
        <v>15</v>
      </c>
      <c r="B17" s="9" t="s">
        <v>26</v>
      </c>
      <c r="C17" s="10" t="str">
        <f>"孙梦宇"</f>
        <v>孙梦宇</v>
      </c>
      <c r="D17" s="12" t="s">
        <v>32</v>
      </c>
      <c r="E17" s="13" t="s">
        <v>9</v>
      </c>
      <c r="F17" s="9"/>
    </row>
    <row r="18" ht="48.95" customHeight="1" spans="1:6">
      <c r="A18" s="8">
        <v>16</v>
      </c>
      <c r="B18" s="9" t="s">
        <v>26</v>
      </c>
      <c r="C18" s="10" t="str">
        <f>"林翠莹"</f>
        <v>林翠莹</v>
      </c>
      <c r="D18" s="12" t="s">
        <v>33</v>
      </c>
      <c r="E18" s="13" t="s">
        <v>9</v>
      </c>
      <c r="F18" s="9"/>
    </row>
    <row r="19" ht="48.95" customHeight="1" spans="1:6">
      <c r="A19" s="8">
        <v>17</v>
      </c>
      <c r="B19" s="9" t="s">
        <v>26</v>
      </c>
      <c r="C19" s="9" t="s">
        <v>34</v>
      </c>
      <c r="D19" s="14" t="s">
        <v>35</v>
      </c>
      <c r="E19" s="13" t="s">
        <v>9</v>
      </c>
      <c r="F19" s="9"/>
    </row>
    <row r="20" ht="48.95" customHeight="1" spans="1:6">
      <c r="A20" s="8">
        <v>18</v>
      </c>
      <c r="B20" s="9" t="s">
        <v>36</v>
      </c>
      <c r="C20" s="10" t="str">
        <f>"唐莎"</f>
        <v>唐莎</v>
      </c>
      <c r="D20" s="12" t="s">
        <v>37</v>
      </c>
      <c r="E20" s="13" t="s">
        <v>9</v>
      </c>
      <c r="F20" s="9"/>
    </row>
    <row r="21" ht="48.95" customHeight="1" spans="1:6">
      <c r="A21" s="8">
        <v>19</v>
      </c>
      <c r="B21" s="9" t="s">
        <v>38</v>
      </c>
      <c r="C21" s="10" t="str">
        <f>"唐欢欢"</f>
        <v>唐欢欢</v>
      </c>
      <c r="D21" s="12" t="s">
        <v>39</v>
      </c>
      <c r="E21" s="11" t="s">
        <v>40</v>
      </c>
      <c r="F21" s="9"/>
    </row>
    <row r="22" ht="48.95" customHeight="1" spans="1:6">
      <c r="A22" s="8">
        <v>20</v>
      </c>
      <c r="B22" s="9" t="s">
        <v>38</v>
      </c>
      <c r="C22" s="10" t="str">
        <f>"陈善颖"</f>
        <v>陈善颖</v>
      </c>
      <c r="D22" s="12" t="s">
        <v>41</v>
      </c>
      <c r="E22" s="11" t="s">
        <v>40</v>
      </c>
      <c r="F22" s="9"/>
    </row>
    <row r="23" ht="48.95" customHeight="1" spans="1:6">
      <c r="A23" s="8">
        <v>21</v>
      </c>
      <c r="B23" s="9" t="s">
        <v>38</v>
      </c>
      <c r="C23" s="9" t="s">
        <v>42</v>
      </c>
      <c r="D23" s="14" t="s">
        <v>43</v>
      </c>
      <c r="E23" s="11" t="s">
        <v>40</v>
      </c>
      <c r="F23" s="9"/>
    </row>
    <row r="24" ht="48.95" customHeight="1" spans="1:6">
      <c r="A24" s="8">
        <v>22</v>
      </c>
      <c r="B24" s="9" t="s">
        <v>38</v>
      </c>
      <c r="C24" s="10" t="str">
        <f>"丘小英"</f>
        <v>丘小英</v>
      </c>
      <c r="D24" s="12" t="s">
        <v>44</v>
      </c>
      <c r="E24" s="11" t="s">
        <v>40</v>
      </c>
      <c r="F24" s="9"/>
    </row>
    <row r="25" ht="48.95" customHeight="1" spans="1:6">
      <c r="A25" s="8">
        <v>23</v>
      </c>
      <c r="B25" s="9" t="s">
        <v>38</v>
      </c>
      <c r="C25" s="10" t="str">
        <f>"赵紫嫣"</f>
        <v>赵紫嫣</v>
      </c>
      <c r="D25" s="12" t="s">
        <v>45</v>
      </c>
      <c r="E25" s="11" t="s">
        <v>40</v>
      </c>
      <c r="F25" s="9"/>
    </row>
    <row r="26" ht="48.95" customHeight="1" spans="1:6">
      <c r="A26" s="8">
        <v>24</v>
      </c>
      <c r="B26" s="9" t="s">
        <v>38</v>
      </c>
      <c r="C26" s="9" t="s">
        <v>46</v>
      </c>
      <c r="D26" s="14" t="s">
        <v>47</v>
      </c>
      <c r="E26" s="11" t="s">
        <v>40</v>
      </c>
      <c r="F26" s="9"/>
    </row>
    <row r="27" ht="48.95" customHeight="1" spans="1:6">
      <c r="A27" s="8">
        <v>25</v>
      </c>
      <c r="B27" s="9" t="s">
        <v>38</v>
      </c>
      <c r="C27" s="9" t="s">
        <v>48</v>
      </c>
      <c r="D27" s="14" t="s">
        <v>49</v>
      </c>
      <c r="E27" s="11" t="s">
        <v>40</v>
      </c>
      <c r="F27" s="9"/>
    </row>
    <row r="28" ht="48.95" customHeight="1" spans="1:6">
      <c r="A28" s="8">
        <v>26</v>
      </c>
      <c r="B28" s="9" t="s">
        <v>38</v>
      </c>
      <c r="C28" s="10" t="str">
        <f>"杨炳明"</f>
        <v>杨炳明</v>
      </c>
      <c r="D28" s="12" t="s">
        <v>50</v>
      </c>
      <c r="E28" s="11" t="s">
        <v>40</v>
      </c>
      <c r="F28" s="9"/>
    </row>
    <row r="29" ht="48.95" customHeight="1" spans="1:6">
      <c r="A29" s="8">
        <v>27</v>
      </c>
      <c r="B29" s="9" t="s">
        <v>38</v>
      </c>
      <c r="C29" s="10" t="str">
        <f>"邓星"</f>
        <v>邓星</v>
      </c>
      <c r="D29" s="12" t="s">
        <v>51</v>
      </c>
      <c r="E29" s="11" t="s">
        <v>40</v>
      </c>
      <c r="F29" s="9"/>
    </row>
    <row r="30" ht="48.95" customHeight="1" spans="1:6">
      <c r="A30" s="8">
        <v>28</v>
      </c>
      <c r="B30" s="9" t="s">
        <v>38</v>
      </c>
      <c r="C30" s="9" t="s">
        <v>52</v>
      </c>
      <c r="D30" s="14" t="s">
        <v>53</v>
      </c>
      <c r="E30" s="11" t="s">
        <v>40</v>
      </c>
      <c r="F30" s="9"/>
    </row>
    <row r="31" ht="48.95" customHeight="1" spans="1:6">
      <c r="A31" s="8">
        <v>29</v>
      </c>
      <c r="B31" s="9" t="s">
        <v>38</v>
      </c>
      <c r="C31" s="9" t="s">
        <v>54</v>
      </c>
      <c r="D31" s="14" t="s">
        <v>55</v>
      </c>
      <c r="E31" s="11" t="s">
        <v>40</v>
      </c>
      <c r="F31" s="9"/>
    </row>
    <row r="32" ht="48.95" customHeight="1" spans="1:6">
      <c r="A32" s="8">
        <v>30</v>
      </c>
      <c r="B32" s="9" t="s">
        <v>38</v>
      </c>
      <c r="C32" s="9" t="s">
        <v>56</v>
      </c>
      <c r="D32" s="14" t="s">
        <v>57</v>
      </c>
      <c r="E32" s="11" t="s">
        <v>40</v>
      </c>
      <c r="F32" s="9"/>
    </row>
    <row r="33" ht="48.95" customHeight="1" spans="1:6">
      <c r="A33" s="8">
        <v>31</v>
      </c>
      <c r="B33" s="9" t="s">
        <v>38</v>
      </c>
      <c r="C33" s="9" t="s">
        <v>58</v>
      </c>
      <c r="D33" s="14" t="s">
        <v>59</v>
      </c>
      <c r="E33" s="11" t="s">
        <v>40</v>
      </c>
      <c r="F33" s="9"/>
    </row>
    <row r="34" ht="48.95" customHeight="1" spans="1:6">
      <c r="A34" s="8">
        <v>32</v>
      </c>
      <c r="B34" s="9" t="s">
        <v>38</v>
      </c>
      <c r="C34" s="10" t="str">
        <f>"李杨"</f>
        <v>李杨</v>
      </c>
      <c r="D34" s="12" t="s">
        <v>60</v>
      </c>
      <c r="E34" s="11" t="s">
        <v>40</v>
      </c>
      <c r="F34" s="9"/>
    </row>
    <row r="35" ht="48.95" customHeight="1" spans="1:6">
      <c r="A35" s="8">
        <v>33</v>
      </c>
      <c r="B35" s="9" t="s">
        <v>38</v>
      </c>
      <c r="C35" s="10" t="str">
        <f>"黄垂婷"</f>
        <v>黄垂婷</v>
      </c>
      <c r="D35" s="12" t="s">
        <v>61</v>
      </c>
      <c r="E35" s="11" t="s">
        <v>40</v>
      </c>
      <c r="F35" s="9"/>
    </row>
    <row r="36" ht="48.95" customHeight="1" spans="1:6">
      <c r="A36" s="8">
        <v>34</v>
      </c>
      <c r="B36" s="9" t="s">
        <v>62</v>
      </c>
      <c r="C36" s="9" t="s">
        <v>63</v>
      </c>
      <c r="D36" s="14" t="s">
        <v>64</v>
      </c>
      <c r="E36" s="11" t="s">
        <v>40</v>
      </c>
      <c r="F36" s="9"/>
    </row>
    <row r="37" ht="48.95" customHeight="1" spans="1:6">
      <c r="A37" s="8">
        <v>35</v>
      </c>
      <c r="B37" s="9" t="s">
        <v>62</v>
      </c>
      <c r="C37" s="9" t="s">
        <v>65</v>
      </c>
      <c r="D37" s="14" t="s">
        <v>66</v>
      </c>
      <c r="E37" s="11" t="s">
        <v>40</v>
      </c>
      <c r="F37" s="9"/>
    </row>
    <row r="38" ht="48.95" customHeight="1" spans="1:6">
      <c r="A38" s="8">
        <v>36</v>
      </c>
      <c r="B38" s="9" t="s">
        <v>62</v>
      </c>
      <c r="C38" s="10" t="str">
        <f>"朱奕雄"</f>
        <v>朱奕雄</v>
      </c>
      <c r="D38" s="12" t="s">
        <v>67</v>
      </c>
      <c r="E38" s="11" t="s">
        <v>40</v>
      </c>
      <c r="F38" s="9"/>
    </row>
    <row r="39" ht="48.95" customHeight="1" spans="1:6">
      <c r="A39" s="8">
        <v>37</v>
      </c>
      <c r="B39" s="9" t="s">
        <v>62</v>
      </c>
      <c r="C39" s="9" t="s">
        <v>68</v>
      </c>
      <c r="D39" s="12" t="s">
        <v>69</v>
      </c>
      <c r="E39" s="11" t="s">
        <v>40</v>
      </c>
      <c r="F39" s="9"/>
    </row>
    <row r="40" ht="48.95" customHeight="1" spans="1:6">
      <c r="A40" s="8">
        <v>38</v>
      </c>
      <c r="B40" s="9" t="s">
        <v>62</v>
      </c>
      <c r="C40" s="9" t="s">
        <v>70</v>
      </c>
      <c r="D40" s="12" t="s">
        <v>71</v>
      </c>
      <c r="E40" s="11" t="s">
        <v>40</v>
      </c>
      <c r="F40" s="9"/>
    </row>
    <row r="41" ht="48.95" customHeight="1" spans="1:6">
      <c r="A41" s="8">
        <v>39</v>
      </c>
      <c r="B41" s="9" t="s">
        <v>62</v>
      </c>
      <c r="C41" s="9" t="s">
        <v>72</v>
      </c>
      <c r="D41" s="12" t="s">
        <v>73</v>
      </c>
      <c r="E41" s="11" t="s">
        <v>40</v>
      </c>
      <c r="F41" s="9"/>
    </row>
    <row r="42" ht="48.95" customHeight="1" spans="1:6">
      <c r="A42" s="8">
        <v>40</v>
      </c>
      <c r="B42" s="9" t="s">
        <v>62</v>
      </c>
      <c r="C42" s="10" t="s">
        <v>74</v>
      </c>
      <c r="D42" s="12" t="s">
        <v>75</v>
      </c>
      <c r="E42" s="11" t="s">
        <v>40</v>
      </c>
      <c r="F42" s="9"/>
    </row>
    <row r="43" ht="48.95" customHeight="1" spans="1:6">
      <c r="A43" s="8">
        <v>41</v>
      </c>
      <c r="B43" s="9" t="s">
        <v>62</v>
      </c>
      <c r="C43" s="10" t="s">
        <v>76</v>
      </c>
      <c r="D43" s="12" t="s">
        <v>77</v>
      </c>
      <c r="E43" s="11" t="s">
        <v>40</v>
      </c>
      <c r="F43" s="9"/>
    </row>
    <row r="44" ht="48.95" customHeight="1" spans="1:6">
      <c r="A44" s="8">
        <v>42</v>
      </c>
      <c r="B44" s="9" t="s">
        <v>62</v>
      </c>
      <c r="C44" s="10" t="s">
        <v>78</v>
      </c>
      <c r="D44" s="12" t="s">
        <v>79</v>
      </c>
      <c r="E44" s="11" t="s">
        <v>40</v>
      </c>
      <c r="F44" s="9"/>
    </row>
    <row r="45" ht="48.95" customHeight="1" spans="1:6">
      <c r="A45" s="8">
        <v>43</v>
      </c>
      <c r="B45" s="9" t="s">
        <v>62</v>
      </c>
      <c r="C45" s="10" t="s">
        <v>80</v>
      </c>
      <c r="D45" s="12" t="s">
        <v>81</v>
      </c>
      <c r="E45" s="11" t="s">
        <v>40</v>
      </c>
      <c r="F45" s="9"/>
    </row>
    <row r="46" ht="48.95" customHeight="1" spans="1:6">
      <c r="A46" s="8">
        <v>44</v>
      </c>
      <c r="B46" s="9" t="s">
        <v>82</v>
      </c>
      <c r="C46" s="9" t="s">
        <v>83</v>
      </c>
      <c r="D46" s="14" t="s">
        <v>84</v>
      </c>
      <c r="E46" s="11" t="s">
        <v>40</v>
      </c>
      <c r="F46" s="9"/>
    </row>
    <row r="47" ht="48.95" customHeight="1" spans="1:6">
      <c r="A47" s="8">
        <v>45</v>
      </c>
      <c r="B47" s="9" t="s">
        <v>82</v>
      </c>
      <c r="C47" s="9" t="s">
        <v>85</v>
      </c>
      <c r="D47" s="14" t="s">
        <v>86</v>
      </c>
      <c r="E47" s="11" t="s">
        <v>40</v>
      </c>
      <c r="F47" s="9"/>
    </row>
    <row r="48" ht="48.95" customHeight="1" spans="1:6">
      <c r="A48" s="8">
        <v>46</v>
      </c>
      <c r="B48" s="9" t="s">
        <v>87</v>
      </c>
      <c r="C48" s="9" t="s">
        <v>88</v>
      </c>
      <c r="D48" s="14" t="s">
        <v>89</v>
      </c>
      <c r="E48" s="11" t="s">
        <v>40</v>
      </c>
      <c r="F48" s="9"/>
    </row>
    <row r="49" ht="48.95" customHeight="1" spans="1:6">
      <c r="A49" s="8">
        <v>47</v>
      </c>
      <c r="B49" s="9" t="s">
        <v>87</v>
      </c>
      <c r="C49" s="9" t="s">
        <v>90</v>
      </c>
      <c r="D49" s="14" t="s">
        <v>91</v>
      </c>
      <c r="E49" s="11" t="s">
        <v>40</v>
      </c>
      <c r="F49" s="9"/>
    </row>
    <row r="50" s="1" customFormat="1" ht="48.95" customHeight="1" spans="1:6">
      <c r="A50" s="8">
        <v>48</v>
      </c>
      <c r="B50" s="9" t="s">
        <v>87</v>
      </c>
      <c r="C50" s="9" t="s">
        <v>92</v>
      </c>
      <c r="D50" s="14" t="s">
        <v>93</v>
      </c>
      <c r="E50" s="11" t="s">
        <v>40</v>
      </c>
      <c r="F50" s="9"/>
    </row>
    <row r="51" ht="48.95" customHeight="1" spans="1:6">
      <c r="A51" s="8">
        <v>49</v>
      </c>
      <c r="B51" s="9" t="s">
        <v>94</v>
      </c>
      <c r="C51" s="10" t="str">
        <f>"李宝辉"</f>
        <v>李宝辉</v>
      </c>
      <c r="D51" s="12" t="s">
        <v>95</v>
      </c>
      <c r="E51" s="11" t="s">
        <v>40</v>
      </c>
      <c r="F51" s="9"/>
    </row>
    <row r="52" ht="48.95" customHeight="1" spans="1:6">
      <c r="A52" s="8">
        <v>50</v>
      </c>
      <c r="B52" s="9" t="s">
        <v>96</v>
      </c>
      <c r="C52" s="10" t="str">
        <f>"常地超"</f>
        <v>常地超</v>
      </c>
      <c r="D52" s="12" t="s">
        <v>97</v>
      </c>
      <c r="E52" s="11" t="s">
        <v>40</v>
      </c>
      <c r="F52" s="9"/>
    </row>
    <row r="53" ht="48.95" customHeight="1" spans="1:6">
      <c r="A53" s="8">
        <v>51</v>
      </c>
      <c r="B53" s="9" t="s">
        <v>98</v>
      </c>
      <c r="C53" s="10" t="str">
        <f>"王晓晶"</f>
        <v>王晓晶</v>
      </c>
      <c r="D53" s="12" t="s">
        <v>99</v>
      </c>
      <c r="E53" s="11" t="s">
        <v>40</v>
      </c>
      <c r="F53" s="9"/>
    </row>
    <row r="54" ht="48.95" customHeight="1" spans="1:6">
      <c r="A54" s="8">
        <v>52</v>
      </c>
      <c r="B54" s="9" t="s">
        <v>98</v>
      </c>
      <c r="C54" s="10" t="str">
        <f>"钟梅萍"</f>
        <v>钟梅萍</v>
      </c>
      <c r="D54" s="12" t="s">
        <v>100</v>
      </c>
      <c r="E54" s="11" t="s">
        <v>40</v>
      </c>
      <c r="F54" s="9"/>
    </row>
    <row r="55" ht="48.95" customHeight="1" spans="1:6">
      <c r="A55" s="8">
        <v>53</v>
      </c>
      <c r="B55" s="9" t="s">
        <v>98</v>
      </c>
      <c r="C55" s="10" t="str">
        <f>"邢树辉"</f>
        <v>邢树辉</v>
      </c>
      <c r="D55" s="12" t="s">
        <v>101</v>
      </c>
      <c r="E55" s="11" t="s">
        <v>40</v>
      </c>
      <c r="F55" s="9"/>
    </row>
    <row r="56" ht="48.95" customHeight="1" spans="1:6">
      <c r="A56" s="8">
        <v>54</v>
      </c>
      <c r="B56" s="9" t="s">
        <v>98</v>
      </c>
      <c r="C56" s="10" t="str">
        <f>"王彬"</f>
        <v>王彬</v>
      </c>
      <c r="D56" s="12" t="s">
        <v>102</v>
      </c>
      <c r="E56" s="11" t="s">
        <v>40</v>
      </c>
      <c r="F56" s="9"/>
    </row>
    <row r="57" ht="48.95" customHeight="1" spans="1:6">
      <c r="A57" s="8">
        <v>55</v>
      </c>
      <c r="B57" s="9" t="s">
        <v>98</v>
      </c>
      <c r="C57" s="10" t="str">
        <f>"吴大妍"</f>
        <v>吴大妍</v>
      </c>
      <c r="D57" s="12" t="s">
        <v>103</v>
      </c>
      <c r="E57" s="11" t="s">
        <v>40</v>
      </c>
      <c r="F57" s="9"/>
    </row>
    <row r="58" ht="48.95" customHeight="1" spans="1:6">
      <c r="A58" s="8">
        <v>56</v>
      </c>
      <c r="B58" s="9" t="s">
        <v>98</v>
      </c>
      <c r="C58" s="10" t="str">
        <f>"陈劲捷"</f>
        <v>陈劲捷</v>
      </c>
      <c r="D58" s="12" t="s">
        <v>104</v>
      </c>
      <c r="E58" s="11" t="s">
        <v>40</v>
      </c>
      <c r="F58" s="9"/>
    </row>
    <row r="59" ht="48.95" customHeight="1" spans="1:6">
      <c r="A59" s="8">
        <v>57</v>
      </c>
      <c r="B59" s="9" t="s">
        <v>98</v>
      </c>
      <c r="C59" s="10" t="str">
        <f>"陈永皇"</f>
        <v>陈永皇</v>
      </c>
      <c r="D59" s="12" t="s">
        <v>105</v>
      </c>
      <c r="E59" s="11" t="s">
        <v>40</v>
      </c>
      <c r="F59" s="9"/>
    </row>
    <row r="60" ht="48.95" customHeight="1" spans="1:6">
      <c r="A60" s="8">
        <v>58</v>
      </c>
      <c r="B60" s="9" t="s">
        <v>98</v>
      </c>
      <c r="C60" s="9" t="s">
        <v>106</v>
      </c>
      <c r="D60" s="14" t="s">
        <v>107</v>
      </c>
      <c r="E60" s="11" t="s">
        <v>40</v>
      </c>
      <c r="F60" s="9"/>
    </row>
    <row r="61" ht="48.95" customHeight="1" spans="1:6">
      <c r="A61" s="8">
        <v>59</v>
      </c>
      <c r="B61" s="9" t="s">
        <v>98</v>
      </c>
      <c r="C61" s="10" t="str">
        <f>"邹利运"</f>
        <v>邹利运</v>
      </c>
      <c r="D61" s="12" t="s">
        <v>108</v>
      </c>
      <c r="E61" s="11" t="s">
        <v>40</v>
      </c>
      <c r="F61" s="9"/>
    </row>
    <row r="62" ht="48.95" customHeight="1" spans="1:6">
      <c r="A62" s="8">
        <v>60</v>
      </c>
      <c r="B62" s="9" t="s">
        <v>98</v>
      </c>
      <c r="C62" s="9" t="s">
        <v>109</v>
      </c>
      <c r="D62" s="14" t="s">
        <v>110</v>
      </c>
      <c r="E62" s="11" t="s">
        <v>40</v>
      </c>
      <c r="F62" s="9"/>
    </row>
    <row r="63" ht="48.95" customHeight="1" spans="1:6">
      <c r="A63" s="8">
        <v>61</v>
      </c>
      <c r="B63" s="9" t="s">
        <v>98</v>
      </c>
      <c r="C63" s="9" t="s">
        <v>111</v>
      </c>
      <c r="D63" s="12" t="s">
        <v>112</v>
      </c>
      <c r="E63" s="11" t="s">
        <v>40</v>
      </c>
      <c r="F63" s="9"/>
    </row>
    <row r="64" ht="48.95" customHeight="1" spans="1:6">
      <c r="A64" s="8">
        <v>62</v>
      </c>
      <c r="B64" s="9" t="s">
        <v>113</v>
      </c>
      <c r="C64" s="10" t="str">
        <f>"王经泰"</f>
        <v>王经泰</v>
      </c>
      <c r="D64" s="12" t="s">
        <v>114</v>
      </c>
      <c r="E64" s="11" t="s">
        <v>40</v>
      </c>
      <c r="F64" s="9"/>
    </row>
    <row r="65" ht="48.95" customHeight="1" spans="1:6">
      <c r="A65" s="8">
        <v>63</v>
      </c>
      <c r="B65" s="9" t="s">
        <v>113</v>
      </c>
      <c r="C65" s="9" t="str">
        <f>"伊克热穆·海拉提"</f>
        <v>伊克热穆·海拉提</v>
      </c>
      <c r="D65" s="12" t="s">
        <v>115</v>
      </c>
      <c r="E65" s="11" t="s">
        <v>40</v>
      </c>
      <c r="F65" s="9"/>
    </row>
    <row r="66" ht="48.95" customHeight="1" spans="1:6">
      <c r="A66" s="8">
        <v>64</v>
      </c>
      <c r="B66" s="9" t="s">
        <v>113</v>
      </c>
      <c r="C66" s="9" t="s">
        <v>116</v>
      </c>
      <c r="D66" s="14" t="s">
        <v>117</v>
      </c>
      <c r="E66" s="11" t="s">
        <v>40</v>
      </c>
      <c r="F66" s="9"/>
    </row>
    <row r="67" ht="48.95" customHeight="1" spans="1:6">
      <c r="A67" s="8">
        <v>65</v>
      </c>
      <c r="B67" s="9" t="s">
        <v>113</v>
      </c>
      <c r="C67" s="9" t="s">
        <v>118</v>
      </c>
      <c r="D67" s="14" t="s">
        <v>119</v>
      </c>
      <c r="E67" s="11" t="s">
        <v>40</v>
      </c>
      <c r="F67" s="9"/>
    </row>
    <row r="68" ht="48.95" customHeight="1" spans="1:6">
      <c r="A68" s="8">
        <v>66</v>
      </c>
      <c r="B68" s="9" t="s">
        <v>113</v>
      </c>
      <c r="C68" s="9" t="s">
        <v>120</v>
      </c>
      <c r="D68" s="14" t="s">
        <v>121</v>
      </c>
      <c r="E68" s="11" t="s">
        <v>40</v>
      </c>
      <c r="F68" s="9"/>
    </row>
    <row r="69" ht="48.95" customHeight="1" spans="1:6">
      <c r="A69" s="8">
        <v>67</v>
      </c>
      <c r="B69" s="9" t="s">
        <v>113</v>
      </c>
      <c r="C69" s="10" t="str">
        <f>"杨燕飞"</f>
        <v>杨燕飞</v>
      </c>
      <c r="D69" s="12" t="s">
        <v>122</v>
      </c>
      <c r="E69" s="11" t="s">
        <v>40</v>
      </c>
      <c r="F69" s="9"/>
    </row>
    <row r="70" ht="48.95" customHeight="1" spans="1:6">
      <c r="A70" s="8">
        <v>68</v>
      </c>
      <c r="B70" s="9" t="s">
        <v>113</v>
      </c>
      <c r="C70" s="9" t="s">
        <v>123</v>
      </c>
      <c r="D70" s="14" t="s">
        <v>124</v>
      </c>
      <c r="E70" s="11" t="s">
        <v>40</v>
      </c>
      <c r="F70" s="9"/>
    </row>
    <row r="71" ht="48.95" customHeight="1" spans="1:6">
      <c r="A71" s="8">
        <v>69</v>
      </c>
      <c r="B71" s="9" t="s">
        <v>125</v>
      </c>
      <c r="C71" s="10" t="str">
        <f>"肖传宇"</f>
        <v>肖传宇</v>
      </c>
      <c r="D71" s="12" t="s">
        <v>27</v>
      </c>
      <c r="E71" s="11" t="s">
        <v>40</v>
      </c>
      <c r="F71" s="9"/>
    </row>
    <row r="72" ht="48.95" customHeight="1" spans="1:6">
      <c r="A72" s="8">
        <v>70</v>
      </c>
      <c r="B72" s="9" t="s">
        <v>125</v>
      </c>
      <c r="C72" s="9" t="s">
        <v>126</v>
      </c>
      <c r="D72" s="14" t="s">
        <v>127</v>
      </c>
      <c r="E72" s="11" t="s">
        <v>40</v>
      </c>
      <c r="F72" s="9"/>
    </row>
    <row r="73" ht="48.95" customHeight="1" spans="1:6">
      <c r="A73" s="8">
        <v>71</v>
      </c>
      <c r="B73" s="9" t="s">
        <v>125</v>
      </c>
      <c r="C73" s="10" t="s">
        <v>128</v>
      </c>
      <c r="D73" s="12" t="s">
        <v>129</v>
      </c>
      <c r="E73" s="11" t="s">
        <v>40</v>
      </c>
      <c r="F73" s="9"/>
    </row>
    <row r="74" ht="48.95" customHeight="1" spans="1:6">
      <c r="A74" s="8">
        <v>72</v>
      </c>
      <c r="B74" s="9" t="s">
        <v>125</v>
      </c>
      <c r="C74" s="9" t="s">
        <v>130</v>
      </c>
      <c r="D74" s="12" t="s">
        <v>131</v>
      </c>
      <c r="E74" s="11" t="s">
        <v>40</v>
      </c>
      <c r="F74" s="9"/>
    </row>
    <row r="75" ht="48.95" customHeight="1" spans="1:6">
      <c r="A75" s="8">
        <v>73</v>
      </c>
      <c r="B75" s="9" t="s">
        <v>125</v>
      </c>
      <c r="C75" s="9" t="s">
        <v>132</v>
      </c>
      <c r="D75" s="12" t="s">
        <v>133</v>
      </c>
      <c r="E75" s="11" t="s">
        <v>40</v>
      </c>
      <c r="F75" s="9"/>
    </row>
    <row r="76" ht="48.95" customHeight="1" spans="1:6">
      <c r="A76" s="8">
        <v>74</v>
      </c>
      <c r="B76" s="9" t="s">
        <v>134</v>
      </c>
      <c r="C76" s="9" t="s">
        <v>135</v>
      </c>
      <c r="D76" s="14" t="s">
        <v>136</v>
      </c>
      <c r="E76" s="11" t="s">
        <v>40</v>
      </c>
      <c r="F76" s="9"/>
    </row>
    <row r="77" ht="48.95" customHeight="1" spans="1:6">
      <c r="A77" s="8">
        <v>75</v>
      </c>
      <c r="B77" s="15" t="s">
        <v>134</v>
      </c>
      <c r="C77" s="16" t="str">
        <f>"周菊秋"</f>
        <v>周菊秋</v>
      </c>
      <c r="D77" s="17" t="s">
        <v>137</v>
      </c>
      <c r="E77" s="11" t="s">
        <v>40</v>
      </c>
      <c r="F77" s="15"/>
    </row>
    <row r="78" ht="48.95" customHeight="1" spans="1:6">
      <c r="A78" s="8">
        <v>76</v>
      </c>
      <c r="B78" s="9" t="s">
        <v>134</v>
      </c>
      <c r="C78" s="10" t="str">
        <f>"李慧慧"</f>
        <v>李慧慧</v>
      </c>
      <c r="D78" s="12" t="s">
        <v>138</v>
      </c>
      <c r="E78" s="11" t="s">
        <v>40</v>
      </c>
      <c r="F78" s="9"/>
    </row>
    <row r="79" ht="48.95" customHeight="1" spans="1:6">
      <c r="A79" s="8">
        <v>77</v>
      </c>
      <c r="B79" s="9" t="s">
        <v>134</v>
      </c>
      <c r="C79" s="10" t="str">
        <f>"陈俏芬"</f>
        <v>陈俏芬</v>
      </c>
      <c r="D79" s="12" t="s">
        <v>139</v>
      </c>
      <c r="E79" s="11" t="s">
        <v>40</v>
      </c>
      <c r="F79" s="9"/>
    </row>
    <row r="80" ht="48.95" customHeight="1" spans="1:6">
      <c r="A80" s="8">
        <v>78</v>
      </c>
      <c r="B80" s="9" t="s">
        <v>134</v>
      </c>
      <c r="C80" s="9" t="s">
        <v>140</v>
      </c>
      <c r="D80" s="14" t="s">
        <v>141</v>
      </c>
      <c r="E80" s="11" t="s">
        <v>40</v>
      </c>
      <c r="F80" s="9"/>
    </row>
    <row r="81" ht="48.95" customHeight="1" spans="1:6">
      <c r="A81" s="8">
        <v>79</v>
      </c>
      <c r="B81" s="9" t="s">
        <v>134</v>
      </c>
      <c r="C81" s="10" t="str">
        <f>"贺飞燕"</f>
        <v>贺飞燕</v>
      </c>
      <c r="D81" s="12" t="s">
        <v>142</v>
      </c>
      <c r="E81" s="11" t="s">
        <v>40</v>
      </c>
      <c r="F81" s="9"/>
    </row>
    <row r="82" ht="48.95" customHeight="1" spans="1:6">
      <c r="A82" s="8">
        <v>80</v>
      </c>
      <c r="B82" s="9" t="s">
        <v>134</v>
      </c>
      <c r="C82" s="10" t="str">
        <f>"左佳鑫"</f>
        <v>左佳鑫</v>
      </c>
      <c r="D82" s="12" t="s">
        <v>143</v>
      </c>
      <c r="E82" s="11" t="s">
        <v>40</v>
      </c>
      <c r="F82" s="9"/>
    </row>
    <row r="83" ht="48.95" customHeight="1" spans="1:6">
      <c r="A83" s="8">
        <v>81</v>
      </c>
      <c r="B83" s="9" t="s">
        <v>134</v>
      </c>
      <c r="C83" s="10" t="str">
        <f>"张保"</f>
        <v>张保</v>
      </c>
      <c r="D83" s="12" t="s">
        <v>144</v>
      </c>
      <c r="E83" s="11" t="s">
        <v>40</v>
      </c>
      <c r="F83" s="9"/>
    </row>
    <row r="84" ht="48.95" customHeight="1" spans="1:6">
      <c r="A84" s="8">
        <v>82</v>
      </c>
      <c r="B84" s="9" t="s">
        <v>134</v>
      </c>
      <c r="C84" s="10" t="str">
        <f>"冯推彬"</f>
        <v>冯推彬</v>
      </c>
      <c r="D84" s="12" t="s">
        <v>145</v>
      </c>
      <c r="E84" s="11" t="s">
        <v>40</v>
      </c>
      <c r="F84" s="9"/>
    </row>
    <row r="85" ht="48.95" customHeight="1" spans="1:6">
      <c r="A85" s="8">
        <v>83</v>
      </c>
      <c r="B85" s="9" t="s">
        <v>134</v>
      </c>
      <c r="C85" s="10" t="str">
        <f>"符淑兰"</f>
        <v>符淑兰</v>
      </c>
      <c r="D85" s="12" t="s">
        <v>146</v>
      </c>
      <c r="E85" s="11" t="s">
        <v>40</v>
      </c>
      <c r="F85" s="9"/>
    </row>
    <row r="86" ht="48.95" customHeight="1" spans="1:6">
      <c r="A86" s="8">
        <v>84</v>
      </c>
      <c r="B86" s="9" t="s">
        <v>134</v>
      </c>
      <c r="C86" s="10" t="str">
        <f>"陈其富"</f>
        <v>陈其富</v>
      </c>
      <c r="D86" s="12" t="s">
        <v>147</v>
      </c>
      <c r="E86" s="11" t="s">
        <v>40</v>
      </c>
      <c r="F86" s="9"/>
    </row>
    <row r="87" ht="48.95" customHeight="1" spans="1:6">
      <c r="A87" s="8">
        <v>85</v>
      </c>
      <c r="B87" s="9" t="s">
        <v>134</v>
      </c>
      <c r="C87" s="10" t="str">
        <f>"黄馨"</f>
        <v>黄馨</v>
      </c>
      <c r="D87" s="12" t="s">
        <v>148</v>
      </c>
      <c r="E87" s="11" t="s">
        <v>40</v>
      </c>
      <c r="F87" s="9"/>
    </row>
    <row r="88" ht="48.95" customHeight="1" spans="1:6">
      <c r="A88" s="8">
        <v>86</v>
      </c>
      <c r="B88" s="9" t="s">
        <v>134</v>
      </c>
      <c r="C88" s="10" t="str">
        <f>"韦芳艳"</f>
        <v>韦芳艳</v>
      </c>
      <c r="D88" s="12" t="s">
        <v>149</v>
      </c>
      <c r="E88" s="11" t="s">
        <v>40</v>
      </c>
      <c r="F88" s="9"/>
    </row>
    <row r="89" ht="48.95" customHeight="1" spans="1:6">
      <c r="A89" s="8">
        <v>87</v>
      </c>
      <c r="B89" s="9" t="s">
        <v>134</v>
      </c>
      <c r="C89" s="10" t="str">
        <f>"黄梓柯"</f>
        <v>黄梓柯</v>
      </c>
      <c r="D89" s="12" t="s">
        <v>150</v>
      </c>
      <c r="E89" s="11" t="s">
        <v>40</v>
      </c>
      <c r="F89" s="9"/>
    </row>
    <row r="90" ht="48.95" customHeight="1" spans="1:6">
      <c r="A90" s="8">
        <v>88</v>
      </c>
      <c r="B90" s="9" t="s">
        <v>134</v>
      </c>
      <c r="C90" s="10" t="str">
        <f>"陈侯堂"</f>
        <v>陈侯堂</v>
      </c>
      <c r="D90" s="12" t="s">
        <v>151</v>
      </c>
      <c r="E90" s="11" t="s">
        <v>40</v>
      </c>
      <c r="F90" s="9"/>
    </row>
    <row r="91" ht="48.95" customHeight="1" spans="1:6">
      <c r="A91" s="8">
        <v>89</v>
      </c>
      <c r="B91" s="9" t="s">
        <v>134</v>
      </c>
      <c r="C91" s="10" t="str">
        <f>"林琼琚"</f>
        <v>林琼琚</v>
      </c>
      <c r="D91" s="12" t="s">
        <v>152</v>
      </c>
      <c r="E91" s="11" t="s">
        <v>40</v>
      </c>
      <c r="F91" s="9"/>
    </row>
    <row r="92" ht="48.95" customHeight="1" spans="1:6">
      <c r="A92" s="8">
        <v>90</v>
      </c>
      <c r="B92" s="9" t="s">
        <v>134</v>
      </c>
      <c r="C92" s="10" t="str">
        <f>"韦雪雷"</f>
        <v>韦雪雷</v>
      </c>
      <c r="D92" s="12" t="s">
        <v>153</v>
      </c>
      <c r="E92" s="11" t="s">
        <v>40</v>
      </c>
      <c r="F92" s="9"/>
    </row>
    <row r="93" s="1" customFormat="1" ht="48.95" customHeight="1" spans="1:6">
      <c r="A93" s="8">
        <v>91</v>
      </c>
      <c r="B93" s="9" t="s">
        <v>134</v>
      </c>
      <c r="C93" s="10" t="str">
        <f>"陶昌坤"</f>
        <v>陶昌坤</v>
      </c>
      <c r="D93" s="12" t="s">
        <v>154</v>
      </c>
      <c r="E93" s="11" t="s">
        <v>40</v>
      </c>
      <c r="F93" s="9"/>
    </row>
    <row r="94" ht="48.95" customHeight="1" spans="1:6">
      <c r="A94" s="8">
        <v>92</v>
      </c>
      <c r="B94" s="9" t="s">
        <v>134</v>
      </c>
      <c r="C94" s="10" t="str">
        <f>"李本乾"</f>
        <v>李本乾</v>
      </c>
      <c r="D94" s="12" t="s">
        <v>155</v>
      </c>
      <c r="E94" s="11" t="s">
        <v>40</v>
      </c>
      <c r="F94" s="9"/>
    </row>
    <row r="95" ht="48.95" customHeight="1" spans="1:6">
      <c r="A95" s="8">
        <v>93</v>
      </c>
      <c r="B95" s="9" t="s">
        <v>134</v>
      </c>
      <c r="C95" s="10" t="str">
        <f>"林国凯"</f>
        <v>林国凯</v>
      </c>
      <c r="D95" s="12" t="s">
        <v>156</v>
      </c>
      <c r="E95" s="11" t="s">
        <v>40</v>
      </c>
      <c r="F95" s="9"/>
    </row>
    <row r="96" ht="48.95" customHeight="1" spans="1:6">
      <c r="A96" s="8">
        <v>94</v>
      </c>
      <c r="B96" s="9" t="s">
        <v>134</v>
      </c>
      <c r="C96" s="10" t="str">
        <f>"韦春婷"</f>
        <v>韦春婷</v>
      </c>
      <c r="D96" s="12" t="s">
        <v>157</v>
      </c>
      <c r="E96" s="11" t="s">
        <v>40</v>
      </c>
      <c r="F96" s="9"/>
    </row>
    <row r="97" ht="48.95" customHeight="1" spans="1:6">
      <c r="A97" s="8">
        <v>95</v>
      </c>
      <c r="B97" s="9" t="s">
        <v>134</v>
      </c>
      <c r="C97" s="10" t="str">
        <f>"周湘寅"</f>
        <v>周湘寅</v>
      </c>
      <c r="D97" s="12" t="s">
        <v>158</v>
      </c>
      <c r="E97" s="11" t="s">
        <v>40</v>
      </c>
      <c r="F97" s="9"/>
    </row>
    <row r="98" ht="48.95" customHeight="1" spans="1:6">
      <c r="A98" s="8">
        <v>96</v>
      </c>
      <c r="B98" s="9" t="s">
        <v>134</v>
      </c>
      <c r="C98" s="10" t="str">
        <f>"郑淑娟"</f>
        <v>郑淑娟</v>
      </c>
      <c r="D98" s="12" t="s">
        <v>155</v>
      </c>
      <c r="E98" s="11" t="s">
        <v>40</v>
      </c>
      <c r="F98" s="9"/>
    </row>
    <row r="99" ht="48.95" customHeight="1" spans="1:6">
      <c r="A99" s="8">
        <v>97</v>
      </c>
      <c r="B99" s="9" t="s">
        <v>134</v>
      </c>
      <c r="C99" s="10" t="str">
        <f>"陈晓旭"</f>
        <v>陈晓旭</v>
      </c>
      <c r="D99" s="12" t="s">
        <v>159</v>
      </c>
      <c r="E99" s="11" t="s">
        <v>40</v>
      </c>
      <c r="F99" s="9"/>
    </row>
    <row r="100" ht="48.95" customHeight="1" spans="1:6">
      <c r="A100" s="8">
        <v>98</v>
      </c>
      <c r="B100" s="9" t="s">
        <v>134</v>
      </c>
      <c r="C100" s="10" t="str">
        <f>"韦志福"</f>
        <v>韦志福</v>
      </c>
      <c r="D100" s="12" t="s">
        <v>160</v>
      </c>
      <c r="E100" s="11" t="s">
        <v>40</v>
      </c>
      <c r="F100" s="9"/>
    </row>
    <row r="101" ht="48.95" customHeight="1" spans="1:6">
      <c r="A101" s="8">
        <v>99</v>
      </c>
      <c r="B101" s="9" t="s">
        <v>134</v>
      </c>
      <c r="C101" s="10" t="str">
        <f>"吉训全"</f>
        <v>吉训全</v>
      </c>
      <c r="D101" s="12" t="s">
        <v>161</v>
      </c>
      <c r="E101" s="11" t="s">
        <v>40</v>
      </c>
      <c r="F101" s="9"/>
    </row>
    <row r="102" ht="48.95" customHeight="1" spans="1:6">
      <c r="A102" s="8">
        <v>100</v>
      </c>
      <c r="B102" s="9" t="s">
        <v>134</v>
      </c>
      <c r="C102" s="9" t="s">
        <v>162</v>
      </c>
      <c r="D102" s="14" t="s">
        <v>163</v>
      </c>
      <c r="E102" s="11" t="s">
        <v>40</v>
      </c>
      <c r="F102" s="9"/>
    </row>
    <row r="103" ht="48.95" customHeight="1" spans="1:6">
      <c r="A103" s="8">
        <v>101</v>
      </c>
      <c r="B103" s="9" t="s">
        <v>134</v>
      </c>
      <c r="C103" s="9" t="s">
        <v>164</v>
      </c>
      <c r="D103" s="14" t="s">
        <v>165</v>
      </c>
      <c r="E103" s="11" t="s">
        <v>40</v>
      </c>
      <c r="F103" s="9"/>
    </row>
    <row r="104" ht="48.95" customHeight="1" spans="1:6">
      <c r="A104" s="8">
        <v>102</v>
      </c>
      <c r="B104" s="9" t="s">
        <v>134</v>
      </c>
      <c r="C104" s="9" t="s">
        <v>166</v>
      </c>
      <c r="D104" s="14" t="s">
        <v>167</v>
      </c>
      <c r="E104" s="11" t="s">
        <v>40</v>
      </c>
      <c r="F104" s="9"/>
    </row>
    <row r="105" ht="48.95" customHeight="1" spans="1:6">
      <c r="A105" s="8">
        <v>103</v>
      </c>
      <c r="B105" s="9" t="s">
        <v>134</v>
      </c>
      <c r="C105" s="9" t="s">
        <v>168</v>
      </c>
      <c r="D105" s="14" t="s">
        <v>169</v>
      </c>
      <c r="E105" s="11" t="s">
        <v>40</v>
      </c>
      <c r="F105" s="9"/>
    </row>
    <row r="106" ht="48.95" customHeight="1" spans="1:6">
      <c r="A106" s="8">
        <v>104</v>
      </c>
      <c r="B106" s="9" t="s">
        <v>170</v>
      </c>
      <c r="C106" s="10" t="str">
        <f>"尹杰琦"</f>
        <v>尹杰琦</v>
      </c>
      <c r="D106" s="12" t="s">
        <v>171</v>
      </c>
      <c r="E106" s="11" t="s">
        <v>40</v>
      </c>
      <c r="F106" s="9"/>
    </row>
    <row r="107" ht="48.95" customHeight="1" spans="1:6">
      <c r="A107" s="8">
        <v>105</v>
      </c>
      <c r="B107" s="9" t="s">
        <v>170</v>
      </c>
      <c r="C107" s="10" t="str">
        <f>"任洁琳"</f>
        <v>任洁琳</v>
      </c>
      <c r="D107" s="12" t="s">
        <v>172</v>
      </c>
      <c r="E107" s="11" t="s">
        <v>40</v>
      </c>
      <c r="F107" s="9"/>
    </row>
    <row r="108" ht="48.95" customHeight="1" spans="1:6">
      <c r="A108" s="8">
        <v>106</v>
      </c>
      <c r="B108" s="9" t="s">
        <v>170</v>
      </c>
      <c r="C108" s="9" t="s">
        <v>173</v>
      </c>
      <c r="D108" s="14" t="s">
        <v>174</v>
      </c>
      <c r="E108" s="11" t="s">
        <v>40</v>
      </c>
      <c r="F108" s="9"/>
    </row>
    <row r="109" ht="48.95" customHeight="1" spans="1:6">
      <c r="A109" s="8">
        <v>107</v>
      </c>
      <c r="B109" s="9" t="s">
        <v>170</v>
      </c>
      <c r="C109" s="10" t="str">
        <f>"王一然"</f>
        <v>王一然</v>
      </c>
      <c r="D109" s="12" t="s">
        <v>175</v>
      </c>
      <c r="E109" s="11" t="s">
        <v>40</v>
      </c>
      <c r="F109" s="9"/>
    </row>
    <row r="110" ht="48.95" customHeight="1" spans="1:6">
      <c r="A110" s="8">
        <v>108</v>
      </c>
      <c r="B110" s="9" t="s">
        <v>170</v>
      </c>
      <c r="C110" s="9" t="s">
        <v>176</v>
      </c>
      <c r="D110" s="14" t="s">
        <v>177</v>
      </c>
      <c r="E110" s="11" t="s">
        <v>40</v>
      </c>
      <c r="F110" s="9"/>
    </row>
    <row r="111" ht="48.95" customHeight="1" spans="1:6">
      <c r="A111" s="8">
        <v>109</v>
      </c>
      <c r="B111" s="9" t="s">
        <v>178</v>
      </c>
      <c r="C111" s="10" t="str">
        <f>"黎华华"</f>
        <v>黎华华</v>
      </c>
      <c r="D111" s="12" t="s">
        <v>179</v>
      </c>
      <c r="E111" s="11" t="s">
        <v>40</v>
      </c>
      <c r="F111" s="9"/>
    </row>
    <row r="112" ht="48.95" customHeight="1" spans="1:6">
      <c r="A112" s="8">
        <v>110</v>
      </c>
      <c r="B112" s="9" t="s">
        <v>178</v>
      </c>
      <c r="C112" s="10" t="str">
        <f>"周亚贞"</f>
        <v>周亚贞</v>
      </c>
      <c r="D112" s="12" t="s">
        <v>180</v>
      </c>
      <c r="E112" s="11" t="s">
        <v>40</v>
      </c>
      <c r="F112" s="9"/>
    </row>
    <row r="113" ht="48.95" customHeight="1" spans="1:6">
      <c r="A113" s="8">
        <v>111</v>
      </c>
      <c r="B113" s="9" t="s">
        <v>178</v>
      </c>
      <c r="C113" s="10" t="str">
        <f>"彭玉璋"</f>
        <v>彭玉璋</v>
      </c>
      <c r="D113" s="12" t="s">
        <v>181</v>
      </c>
      <c r="E113" s="11" t="s">
        <v>40</v>
      </c>
      <c r="F113" s="9"/>
    </row>
    <row r="114" ht="48.95" customHeight="1" spans="1:6">
      <c r="A114" s="8">
        <v>112</v>
      </c>
      <c r="B114" s="9" t="s">
        <v>178</v>
      </c>
      <c r="C114" s="10" t="str">
        <f>"许晓闻"</f>
        <v>许晓闻</v>
      </c>
      <c r="D114" s="12" t="s">
        <v>182</v>
      </c>
      <c r="E114" s="11" t="s">
        <v>40</v>
      </c>
      <c r="F114" s="9"/>
    </row>
    <row r="115" ht="48.95" customHeight="1" spans="1:6">
      <c r="A115" s="8">
        <v>113</v>
      </c>
      <c r="B115" s="9" t="s">
        <v>183</v>
      </c>
      <c r="C115" s="10" t="str">
        <f>"羊丽金"</f>
        <v>羊丽金</v>
      </c>
      <c r="D115" s="12" t="s">
        <v>184</v>
      </c>
      <c r="E115" s="11" t="s">
        <v>40</v>
      </c>
      <c r="F115" s="9"/>
    </row>
    <row r="116" ht="48.95" customHeight="1" spans="1:6">
      <c r="A116" s="8">
        <v>114</v>
      </c>
      <c r="B116" s="9" t="s">
        <v>183</v>
      </c>
      <c r="C116" s="10" t="str">
        <f>"高明妃"</f>
        <v>高明妃</v>
      </c>
      <c r="D116" s="12" t="s">
        <v>185</v>
      </c>
      <c r="E116" s="11" t="s">
        <v>40</v>
      </c>
      <c r="F116" s="9"/>
    </row>
    <row r="117" s="2" customFormat="1" ht="49" customHeight="1" spans="1:6">
      <c r="A117" s="8">
        <v>115</v>
      </c>
      <c r="B117" s="9" t="s">
        <v>183</v>
      </c>
      <c r="C117" s="10" t="str">
        <f>"钟正文"</f>
        <v>钟正文</v>
      </c>
      <c r="D117" s="12" t="s">
        <v>186</v>
      </c>
      <c r="E117" s="11" t="s">
        <v>40</v>
      </c>
      <c r="F117" s="9"/>
    </row>
    <row r="118" s="2" customFormat="1" ht="49" customHeight="1" spans="1:6">
      <c r="A118" s="8">
        <v>116</v>
      </c>
      <c r="B118" s="9" t="s">
        <v>183</v>
      </c>
      <c r="C118" s="10" t="str">
        <f>"张凯丽"</f>
        <v>张凯丽</v>
      </c>
      <c r="D118" s="12" t="s">
        <v>187</v>
      </c>
      <c r="E118" s="11" t="s">
        <v>40</v>
      </c>
      <c r="F118" s="9"/>
    </row>
    <row r="119" s="2" customFormat="1" ht="49" customHeight="1" spans="1:6">
      <c r="A119" s="8">
        <v>117</v>
      </c>
      <c r="B119" s="9" t="s">
        <v>183</v>
      </c>
      <c r="C119" s="9" t="s">
        <v>188</v>
      </c>
      <c r="D119" s="14" t="s">
        <v>189</v>
      </c>
      <c r="E119" s="11" t="s">
        <v>40</v>
      </c>
      <c r="F119" s="9"/>
    </row>
    <row r="120" s="2" customFormat="1" ht="49" customHeight="1" spans="1:6">
      <c r="A120" s="8">
        <v>118</v>
      </c>
      <c r="B120" s="9" t="s">
        <v>183</v>
      </c>
      <c r="C120" s="9" t="s">
        <v>190</v>
      </c>
      <c r="D120" s="14" t="s">
        <v>191</v>
      </c>
      <c r="E120" s="11" t="s">
        <v>40</v>
      </c>
      <c r="F120" s="9"/>
    </row>
    <row r="121" s="2" customFormat="1" ht="49" customHeight="1" spans="1:6">
      <c r="A121" s="8">
        <v>119</v>
      </c>
      <c r="B121" s="9" t="s">
        <v>183</v>
      </c>
      <c r="C121" s="9" t="s">
        <v>192</v>
      </c>
      <c r="D121" s="14" t="s">
        <v>93</v>
      </c>
      <c r="E121" s="11" t="s">
        <v>40</v>
      </c>
      <c r="F121" s="9"/>
    </row>
    <row r="122" s="2" customFormat="1" ht="49" customHeight="1" spans="1:6">
      <c r="A122" s="8">
        <v>120</v>
      </c>
      <c r="B122" s="9" t="s">
        <v>183</v>
      </c>
      <c r="C122" s="10" t="str">
        <f>"葛丽丽"</f>
        <v>葛丽丽</v>
      </c>
      <c r="D122" s="12" t="s">
        <v>193</v>
      </c>
      <c r="E122" s="11" t="s">
        <v>40</v>
      </c>
      <c r="F122" s="9"/>
    </row>
    <row r="123" s="2" customFormat="1" ht="49" customHeight="1" spans="1:6">
      <c r="A123" s="8">
        <v>121</v>
      </c>
      <c r="B123" s="9" t="s">
        <v>183</v>
      </c>
      <c r="C123" s="10" t="str">
        <f>"何子思"</f>
        <v>何子思</v>
      </c>
      <c r="D123" s="12" t="s">
        <v>105</v>
      </c>
      <c r="E123" s="11" t="s">
        <v>40</v>
      </c>
      <c r="F123" s="9"/>
    </row>
    <row r="124" s="2" customFormat="1" ht="49" customHeight="1" spans="1:6">
      <c r="A124" s="8">
        <v>122</v>
      </c>
      <c r="B124" s="9" t="s">
        <v>183</v>
      </c>
      <c r="C124" s="9" t="s">
        <v>194</v>
      </c>
      <c r="D124" s="14" t="s">
        <v>195</v>
      </c>
      <c r="E124" s="11" t="s">
        <v>40</v>
      </c>
      <c r="F124" s="9"/>
    </row>
    <row r="125" s="2" customFormat="1" ht="49" customHeight="1" spans="1:6">
      <c r="A125" s="8">
        <v>123</v>
      </c>
      <c r="B125" s="9" t="s">
        <v>183</v>
      </c>
      <c r="C125" s="9" t="s">
        <v>196</v>
      </c>
      <c r="D125" s="14" t="s">
        <v>197</v>
      </c>
      <c r="E125" s="11" t="s">
        <v>40</v>
      </c>
      <c r="F125" s="9"/>
    </row>
    <row r="126" s="2" customFormat="1" ht="49" customHeight="1" spans="1:6">
      <c r="A126" s="8">
        <v>124</v>
      </c>
      <c r="B126" s="9" t="s">
        <v>183</v>
      </c>
      <c r="C126" s="10" t="str">
        <f>"欧婧"</f>
        <v>欧婧</v>
      </c>
      <c r="D126" s="12" t="s">
        <v>198</v>
      </c>
      <c r="E126" s="11" t="s">
        <v>40</v>
      </c>
      <c r="F126" s="9"/>
    </row>
    <row r="127" s="2" customFormat="1" ht="49" customHeight="1" spans="1:6">
      <c r="A127" s="8">
        <v>125</v>
      </c>
      <c r="B127" s="9" t="s">
        <v>183</v>
      </c>
      <c r="C127" s="10" t="str">
        <f>"柯爱坤"</f>
        <v>柯爱坤</v>
      </c>
      <c r="D127" s="12" t="s">
        <v>152</v>
      </c>
      <c r="E127" s="11" t="s">
        <v>40</v>
      </c>
      <c r="F127" s="9"/>
    </row>
    <row r="128" s="2" customFormat="1" ht="49" customHeight="1" spans="1:6">
      <c r="A128" s="8">
        <v>126</v>
      </c>
      <c r="B128" s="9" t="s">
        <v>183</v>
      </c>
      <c r="C128" s="10" t="str">
        <f>"叶帅"</f>
        <v>叶帅</v>
      </c>
      <c r="D128" s="12" t="s">
        <v>199</v>
      </c>
      <c r="E128" s="11" t="s">
        <v>40</v>
      </c>
      <c r="F128" s="9"/>
    </row>
    <row r="129" s="2" customFormat="1" ht="49" customHeight="1" spans="1:6">
      <c r="A129" s="8">
        <v>127</v>
      </c>
      <c r="B129" s="9" t="s">
        <v>183</v>
      </c>
      <c r="C129" s="10" t="str">
        <f>"傅朝颖"</f>
        <v>傅朝颖</v>
      </c>
      <c r="D129" s="12" t="s">
        <v>200</v>
      </c>
      <c r="E129" s="11" t="s">
        <v>40</v>
      </c>
      <c r="F129" s="9"/>
    </row>
    <row r="130" s="2" customFormat="1" ht="49" customHeight="1" spans="1:6">
      <c r="A130" s="8">
        <v>128</v>
      </c>
      <c r="B130" s="9" t="s">
        <v>183</v>
      </c>
      <c r="C130" s="9" t="s">
        <v>201</v>
      </c>
      <c r="D130" s="14" t="s">
        <v>202</v>
      </c>
      <c r="E130" s="11" t="s">
        <v>40</v>
      </c>
      <c r="F130" s="9"/>
    </row>
    <row r="131" s="2" customFormat="1" ht="49" customHeight="1" spans="1:6">
      <c r="A131" s="8">
        <v>129</v>
      </c>
      <c r="B131" s="9" t="s">
        <v>183</v>
      </c>
      <c r="C131" s="9" t="s">
        <v>203</v>
      </c>
      <c r="D131" s="14" t="s">
        <v>204</v>
      </c>
      <c r="E131" s="11" t="s">
        <v>40</v>
      </c>
      <c r="F131" s="9"/>
    </row>
    <row r="132" s="2" customFormat="1" ht="49" customHeight="1" spans="1:6">
      <c r="A132" s="8">
        <v>130</v>
      </c>
      <c r="B132" s="9" t="s">
        <v>183</v>
      </c>
      <c r="C132" s="10" t="str">
        <f>"古学健"</f>
        <v>古学健</v>
      </c>
      <c r="D132" s="12" t="s">
        <v>205</v>
      </c>
      <c r="E132" s="11" t="s">
        <v>40</v>
      </c>
      <c r="F132" s="9"/>
    </row>
    <row r="133" ht="48.95" customHeight="1" spans="1:6">
      <c r="A133" s="8">
        <v>131</v>
      </c>
      <c r="B133" s="9" t="s">
        <v>183</v>
      </c>
      <c r="C133" s="10" t="str">
        <f>"林李真"</f>
        <v>林李真</v>
      </c>
      <c r="D133" s="12" t="s">
        <v>206</v>
      </c>
      <c r="E133" s="11" t="s">
        <v>40</v>
      </c>
      <c r="F133" s="9"/>
    </row>
    <row r="134" s="2" customFormat="1" ht="49" customHeight="1" spans="1:6">
      <c r="A134" s="8">
        <v>132</v>
      </c>
      <c r="B134" s="9" t="s">
        <v>183</v>
      </c>
      <c r="C134" s="9" t="s">
        <v>207</v>
      </c>
      <c r="D134" s="14" t="s">
        <v>208</v>
      </c>
      <c r="E134" s="11" t="s">
        <v>40</v>
      </c>
      <c r="F134" s="9"/>
    </row>
    <row r="135" s="2" customFormat="1" ht="49" customHeight="1" spans="1:6">
      <c r="A135" s="8">
        <v>133</v>
      </c>
      <c r="B135" s="9" t="s">
        <v>183</v>
      </c>
      <c r="C135" s="9" t="s">
        <v>209</v>
      </c>
      <c r="D135" s="14" t="s">
        <v>210</v>
      </c>
      <c r="E135" s="11" t="s">
        <v>40</v>
      </c>
      <c r="F135" s="9"/>
    </row>
    <row r="136" s="2" customFormat="1" ht="49" customHeight="1" spans="1:6">
      <c r="A136" s="8">
        <v>134</v>
      </c>
      <c r="B136" s="9" t="s">
        <v>211</v>
      </c>
      <c r="C136" s="9" t="s">
        <v>212</v>
      </c>
      <c r="D136" s="14" t="s">
        <v>213</v>
      </c>
      <c r="E136" s="11" t="s">
        <v>40</v>
      </c>
      <c r="F136" s="9"/>
    </row>
    <row r="137" s="2" customFormat="1" ht="49" customHeight="1" spans="1:6">
      <c r="A137" s="8">
        <v>135</v>
      </c>
      <c r="B137" s="9" t="s">
        <v>211</v>
      </c>
      <c r="C137" s="9" t="s">
        <v>214</v>
      </c>
      <c r="D137" s="14" t="s">
        <v>215</v>
      </c>
      <c r="E137" s="11" t="s">
        <v>40</v>
      </c>
      <c r="F137" s="9"/>
    </row>
    <row r="138" s="2" customFormat="1" ht="49" customHeight="1" spans="1:6">
      <c r="A138" s="8">
        <v>136</v>
      </c>
      <c r="B138" s="9" t="s">
        <v>211</v>
      </c>
      <c r="C138" s="9" t="s">
        <v>216</v>
      </c>
      <c r="D138" s="14" t="s">
        <v>217</v>
      </c>
      <c r="E138" s="11" t="s">
        <v>40</v>
      </c>
      <c r="F138" s="9"/>
    </row>
    <row r="139" s="2" customFormat="1" ht="49" customHeight="1" spans="1:6">
      <c r="A139" s="8">
        <v>137</v>
      </c>
      <c r="B139" s="9" t="s">
        <v>211</v>
      </c>
      <c r="C139" s="9" t="s">
        <v>218</v>
      </c>
      <c r="D139" s="14" t="s">
        <v>219</v>
      </c>
      <c r="E139" s="11" t="s">
        <v>40</v>
      </c>
      <c r="F139" s="9"/>
    </row>
    <row r="140" s="2" customFormat="1" ht="49" customHeight="1" spans="1:6">
      <c r="A140" s="8">
        <v>138</v>
      </c>
      <c r="B140" s="15" t="s">
        <v>211</v>
      </c>
      <c r="C140" s="16" t="str">
        <f>"龙玉兰"</f>
        <v>龙玉兰</v>
      </c>
      <c r="D140" s="17" t="s">
        <v>220</v>
      </c>
      <c r="E140" s="11" t="s">
        <v>40</v>
      </c>
      <c r="F140" s="15"/>
    </row>
    <row r="141" s="2" customFormat="1" ht="49" customHeight="1" spans="1:6">
      <c r="A141" s="8">
        <v>139</v>
      </c>
      <c r="B141" s="9" t="s">
        <v>211</v>
      </c>
      <c r="C141" s="10" t="str">
        <f>"邢增豪"</f>
        <v>邢增豪</v>
      </c>
      <c r="D141" s="12" t="s">
        <v>221</v>
      </c>
      <c r="E141" s="11" t="s">
        <v>40</v>
      </c>
      <c r="F141" s="9"/>
    </row>
    <row r="142" s="2" customFormat="1" ht="49" customHeight="1" spans="1:6">
      <c r="A142" s="8">
        <v>140</v>
      </c>
      <c r="B142" s="9" t="s">
        <v>211</v>
      </c>
      <c r="C142" s="10" t="str">
        <f>"李雨佳"</f>
        <v>李雨佳</v>
      </c>
      <c r="D142" s="12" t="s">
        <v>222</v>
      </c>
      <c r="E142" s="11" t="s">
        <v>40</v>
      </c>
      <c r="F142" s="9"/>
    </row>
    <row r="143" s="2" customFormat="1" ht="49" customHeight="1" spans="1:6">
      <c r="A143" s="8">
        <v>141</v>
      </c>
      <c r="B143" s="9" t="s">
        <v>211</v>
      </c>
      <c r="C143" s="10" t="str">
        <f>"吉云"</f>
        <v>吉云</v>
      </c>
      <c r="D143" s="12" t="s">
        <v>223</v>
      </c>
      <c r="E143" s="11" t="s">
        <v>40</v>
      </c>
      <c r="F143" s="9"/>
    </row>
    <row r="144" s="2" customFormat="1" ht="49" customHeight="1" spans="1:6">
      <c r="A144" s="8">
        <v>142</v>
      </c>
      <c r="B144" s="9" t="s">
        <v>211</v>
      </c>
      <c r="C144" s="10" t="str">
        <f>"朱行媛"</f>
        <v>朱行媛</v>
      </c>
      <c r="D144" s="12" t="s">
        <v>224</v>
      </c>
      <c r="E144" s="11" t="s">
        <v>40</v>
      </c>
      <c r="F144" s="9"/>
    </row>
    <row r="145" s="2" customFormat="1" ht="49" customHeight="1" spans="1:6">
      <c r="A145" s="8">
        <v>143</v>
      </c>
      <c r="B145" s="9" t="s">
        <v>211</v>
      </c>
      <c r="C145" s="9" t="s">
        <v>225</v>
      </c>
      <c r="D145" s="14" t="s">
        <v>226</v>
      </c>
      <c r="E145" s="11" t="s">
        <v>40</v>
      </c>
      <c r="F145" s="9"/>
    </row>
    <row r="146" s="2" customFormat="1" ht="49" customHeight="1" spans="1:6">
      <c r="A146" s="8">
        <v>144</v>
      </c>
      <c r="B146" s="9" t="s">
        <v>211</v>
      </c>
      <c r="C146" s="9" t="s">
        <v>227</v>
      </c>
      <c r="D146" s="14" t="s">
        <v>228</v>
      </c>
      <c r="E146" s="11" t="s">
        <v>40</v>
      </c>
      <c r="F146" s="9"/>
    </row>
    <row r="147" s="2" customFormat="1" ht="49" customHeight="1" spans="1:6">
      <c r="A147" s="8">
        <v>145</v>
      </c>
      <c r="B147" s="9" t="s">
        <v>211</v>
      </c>
      <c r="C147" s="9" t="s">
        <v>229</v>
      </c>
      <c r="D147" s="14" t="s">
        <v>230</v>
      </c>
      <c r="E147" s="11" t="s">
        <v>40</v>
      </c>
      <c r="F147" s="9"/>
    </row>
    <row r="148" s="2" customFormat="1" ht="49" customHeight="1" spans="1:6">
      <c r="A148" s="8">
        <v>146</v>
      </c>
      <c r="B148" s="9" t="s">
        <v>211</v>
      </c>
      <c r="C148" s="9" t="s">
        <v>231</v>
      </c>
      <c r="D148" s="14" t="s">
        <v>232</v>
      </c>
      <c r="E148" s="11" t="s">
        <v>40</v>
      </c>
      <c r="F148" s="9"/>
    </row>
    <row r="149" s="2" customFormat="1" ht="49" customHeight="1" spans="1:6">
      <c r="A149" s="8">
        <v>147</v>
      </c>
      <c r="B149" s="9" t="s">
        <v>211</v>
      </c>
      <c r="C149" s="9" t="s">
        <v>233</v>
      </c>
      <c r="D149" s="14" t="s">
        <v>234</v>
      </c>
      <c r="E149" s="11" t="s">
        <v>40</v>
      </c>
      <c r="F149" s="9"/>
    </row>
    <row r="150" s="2" customFormat="1" ht="49" customHeight="1" spans="1:6">
      <c r="A150" s="8">
        <v>148</v>
      </c>
      <c r="B150" s="9" t="s">
        <v>211</v>
      </c>
      <c r="C150" s="9" t="s">
        <v>235</v>
      </c>
      <c r="D150" s="14" t="s">
        <v>236</v>
      </c>
      <c r="E150" s="11" t="s">
        <v>40</v>
      </c>
      <c r="F150" s="9"/>
    </row>
    <row r="151" s="2" customFormat="1" ht="49" customHeight="1" spans="1:6">
      <c r="A151" s="8">
        <v>149</v>
      </c>
      <c r="B151" s="9" t="s">
        <v>211</v>
      </c>
      <c r="C151" s="10" t="str">
        <f>"陈霜"</f>
        <v>陈霜</v>
      </c>
      <c r="D151" s="12" t="s">
        <v>237</v>
      </c>
      <c r="E151" s="11" t="s">
        <v>40</v>
      </c>
      <c r="F151" s="9"/>
    </row>
    <row r="152" s="2" customFormat="1" ht="49" customHeight="1" spans="1:6">
      <c r="A152" s="8">
        <v>150</v>
      </c>
      <c r="B152" s="9" t="s">
        <v>211</v>
      </c>
      <c r="C152" s="10" t="str">
        <f>"高洋"</f>
        <v>高洋</v>
      </c>
      <c r="D152" s="12" t="s">
        <v>238</v>
      </c>
      <c r="E152" s="11" t="s">
        <v>40</v>
      </c>
      <c r="F152" s="9"/>
    </row>
    <row r="153" s="2" customFormat="1" ht="49" customHeight="1" spans="1:6">
      <c r="A153" s="8">
        <v>151</v>
      </c>
      <c r="B153" s="9" t="s">
        <v>211</v>
      </c>
      <c r="C153" s="10" t="str">
        <f>"王露露"</f>
        <v>王露露</v>
      </c>
      <c r="D153" s="12" t="s">
        <v>239</v>
      </c>
      <c r="E153" s="11" t="s">
        <v>40</v>
      </c>
      <c r="F153" s="9"/>
    </row>
    <row r="154" s="2" customFormat="1" ht="49" customHeight="1" spans="1:6">
      <c r="A154" s="8">
        <v>152</v>
      </c>
      <c r="B154" s="9" t="s">
        <v>211</v>
      </c>
      <c r="C154" s="10" t="str">
        <f>"高炀"</f>
        <v>高炀</v>
      </c>
      <c r="D154" s="12" t="s">
        <v>240</v>
      </c>
      <c r="E154" s="11" t="s">
        <v>40</v>
      </c>
      <c r="F154" s="9"/>
    </row>
    <row r="155" s="2" customFormat="1" ht="49" customHeight="1" spans="1:6">
      <c r="A155" s="8">
        <v>153</v>
      </c>
      <c r="B155" s="9" t="s">
        <v>211</v>
      </c>
      <c r="C155" s="9" t="s">
        <v>241</v>
      </c>
      <c r="D155" s="14" t="s">
        <v>242</v>
      </c>
      <c r="E155" s="11" t="s">
        <v>40</v>
      </c>
      <c r="F155" s="9"/>
    </row>
    <row r="156" s="2" customFormat="1" ht="49" customHeight="1" spans="1:6">
      <c r="A156" s="8">
        <v>154</v>
      </c>
      <c r="B156" s="9" t="s">
        <v>211</v>
      </c>
      <c r="C156" s="9" t="s">
        <v>243</v>
      </c>
      <c r="D156" s="14" t="s">
        <v>244</v>
      </c>
      <c r="E156" s="11" t="s">
        <v>40</v>
      </c>
      <c r="F156" s="9"/>
    </row>
    <row r="157" s="2" customFormat="1" ht="49" customHeight="1" spans="1:6">
      <c r="A157" s="8">
        <v>155</v>
      </c>
      <c r="B157" s="9" t="s">
        <v>211</v>
      </c>
      <c r="C157" s="9" t="s">
        <v>245</v>
      </c>
      <c r="D157" s="14" t="s">
        <v>27</v>
      </c>
      <c r="E157" s="11" t="s">
        <v>40</v>
      </c>
      <c r="F157" s="9"/>
    </row>
    <row r="158" s="2" customFormat="1" ht="49" customHeight="1" spans="1:6">
      <c r="A158" s="8">
        <v>156</v>
      </c>
      <c r="B158" s="9" t="s">
        <v>211</v>
      </c>
      <c r="C158" s="10" t="str">
        <f>"李叶喜"</f>
        <v>李叶喜</v>
      </c>
      <c r="D158" s="12" t="s">
        <v>55</v>
      </c>
      <c r="E158" s="11" t="s">
        <v>40</v>
      </c>
      <c r="F158" s="9"/>
    </row>
    <row r="159" s="2" customFormat="1" ht="49" customHeight="1" spans="1:6">
      <c r="A159" s="8">
        <v>157</v>
      </c>
      <c r="B159" s="9" t="s">
        <v>211</v>
      </c>
      <c r="C159" s="9" t="s">
        <v>246</v>
      </c>
      <c r="D159" s="14" t="s">
        <v>247</v>
      </c>
      <c r="E159" s="11" t="s">
        <v>40</v>
      </c>
      <c r="F159" s="9"/>
    </row>
    <row r="160" s="2" customFormat="1" ht="49" customHeight="1" spans="1:6">
      <c r="A160" s="8">
        <v>158</v>
      </c>
      <c r="B160" s="9" t="s">
        <v>211</v>
      </c>
      <c r="C160" s="10" t="str">
        <f>"万梅芳"</f>
        <v>万梅芳</v>
      </c>
      <c r="D160" s="12" t="s">
        <v>248</v>
      </c>
      <c r="E160" s="11" t="s">
        <v>40</v>
      </c>
      <c r="F160" s="9"/>
    </row>
    <row r="161" s="2" customFormat="1" ht="49" customHeight="1" spans="1:6">
      <c r="A161" s="8">
        <v>159</v>
      </c>
      <c r="B161" s="9" t="s">
        <v>211</v>
      </c>
      <c r="C161" s="10" t="str">
        <f>"李虹萱"</f>
        <v>李虹萱</v>
      </c>
      <c r="D161" s="12" t="s">
        <v>249</v>
      </c>
      <c r="E161" s="11" t="s">
        <v>40</v>
      </c>
      <c r="F161" s="9"/>
    </row>
    <row r="162" s="2" customFormat="1" ht="49" customHeight="1" spans="1:6">
      <c r="A162" s="8">
        <v>160</v>
      </c>
      <c r="B162" s="9" t="s">
        <v>211</v>
      </c>
      <c r="C162" s="10" t="str">
        <f>"王燕"</f>
        <v>王燕</v>
      </c>
      <c r="D162" s="12" t="s">
        <v>250</v>
      </c>
      <c r="E162" s="11" t="s">
        <v>40</v>
      </c>
      <c r="F162" s="9"/>
    </row>
    <row r="163" s="2" customFormat="1" ht="49" customHeight="1" spans="1:6">
      <c r="A163" s="8">
        <v>161</v>
      </c>
      <c r="B163" s="9" t="s">
        <v>211</v>
      </c>
      <c r="C163" s="10" t="str">
        <f>"赵雪晴"</f>
        <v>赵雪晴</v>
      </c>
      <c r="D163" s="12" t="s">
        <v>251</v>
      </c>
      <c r="E163" s="11" t="s">
        <v>40</v>
      </c>
      <c r="F163" s="9"/>
    </row>
    <row r="164" s="2" customFormat="1" ht="49" customHeight="1" spans="1:6">
      <c r="A164" s="8">
        <v>162</v>
      </c>
      <c r="B164" s="9" t="s">
        <v>211</v>
      </c>
      <c r="C164" s="10" t="str">
        <f>"古诗"</f>
        <v>古诗</v>
      </c>
      <c r="D164" s="12" t="s">
        <v>252</v>
      </c>
      <c r="E164" s="11" t="s">
        <v>40</v>
      </c>
      <c r="F164" s="9"/>
    </row>
    <row r="165" s="2" customFormat="1" ht="49" customHeight="1" spans="1:6">
      <c r="A165" s="8">
        <v>163</v>
      </c>
      <c r="B165" s="9" t="s">
        <v>211</v>
      </c>
      <c r="C165" s="10" t="str">
        <f>"谭娜"</f>
        <v>谭娜</v>
      </c>
      <c r="D165" s="12" t="s">
        <v>253</v>
      </c>
      <c r="E165" s="11" t="s">
        <v>40</v>
      </c>
      <c r="F165" s="9"/>
    </row>
    <row r="166" s="2" customFormat="1" ht="49" customHeight="1" spans="1:6">
      <c r="A166" s="8">
        <v>164</v>
      </c>
      <c r="B166" s="9" t="s">
        <v>211</v>
      </c>
      <c r="C166" s="10" t="str">
        <f>"黄雪华"</f>
        <v>黄雪华</v>
      </c>
      <c r="D166" s="12" t="s">
        <v>254</v>
      </c>
      <c r="E166" s="11" t="s">
        <v>40</v>
      </c>
      <c r="F166" s="9"/>
    </row>
    <row r="167" s="2" customFormat="1" ht="49" customHeight="1" spans="1:6">
      <c r="A167" s="8">
        <v>165</v>
      </c>
      <c r="B167" s="9" t="s">
        <v>211</v>
      </c>
      <c r="C167" s="10" t="str">
        <f>"王桃瑞"</f>
        <v>王桃瑞</v>
      </c>
      <c r="D167" s="12" t="s">
        <v>255</v>
      </c>
      <c r="E167" s="11" t="s">
        <v>40</v>
      </c>
      <c r="F167" s="9"/>
    </row>
    <row r="168" s="2" customFormat="1" ht="49" customHeight="1" spans="1:6">
      <c r="A168" s="8">
        <v>166</v>
      </c>
      <c r="B168" s="9" t="s">
        <v>211</v>
      </c>
      <c r="C168" s="10" t="str">
        <f>"方翠"</f>
        <v>方翠</v>
      </c>
      <c r="D168" s="12" t="s">
        <v>256</v>
      </c>
      <c r="E168" s="11" t="s">
        <v>40</v>
      </c>
      <c r="F168" s="9"/>
    </row>
    <row r="169" s="2" customFormat="1" ht="49" customHeight="1" spans="1:6">
      <c r="A169" s="8">
        <v>167</v>
      </c>
      <c r="B169" s="9" t="s">
        <v>211</v>
      </c>
      <c r="C169" s="10" t="str">
        <f>"吴德健"</f>
        <v>吴德健</v>
      </c>
      <c r="D169" s="12" t="s">
        <v>257</v>
      </c>
      <c r="E169" s="11" t="s">
        <v>40</v>
      </c>
      <c r="F169" s="9"/>
    </row>
    <row r="170" s="2" customFormat="1" ht="49" customHeight="1" spans="1:6">
      <c r="A170" s="8">
        <v>168</v>
      </c>
      <c r="B170" s="9" t="s">
        <v>211</v>
      </c>
      <c r="C170" s="10" t="str">
        <f>"陆显何"</f>
        <v>陆显何</v>
      </c>
      <c r="D170" s="12" t="s">
        <v>258</v>
      </c>
      <c r="E170" s="11" t="s">
        <v>40</v>
      </c>
      <c r="F170" s="18"/>
    </row>
    <row r="171" s="2" customFormat="1" ht="49" customHeight="1" spans="1:6">
      <c r="A171" s="8">
        <v>169</v>
      </c>
      <c r="B171" s="9" t="s">
        <v>211</v>
      </c>
      <c r="C171" s="10" t="str">
        <f>"吴菲"</f>
        <v>吴菲</v>
      </c>
      <c r="D171" s="12" t="s">
        <v>259</v>
      </c>
      <c r="E171" s="11" t="s">
        <v>40</v>
      </c>
      <c r="F171" s="9"/>
    </row>
    <row r="172" s="2" customFormat="1" ht="49" customHeight="1" spans="1:6">
      <c r="A172" s="8">
        <v>170</v>
      </c>
      <c r="B172" s="9" t="s">
        <v>211</v>
      </c>
      <c r="C172" s="9" t="s">
        <v>260</v>
      </c>
      <c r="D172" s="14" t="s">
        <v>261</v>
      </c>
      <c r="E172" s="11" t="s">
        <v>40</v>
      </c>
      <c r="F172" s="9"/>
    </row>
    <row r="173" s="2" customFormat="1" ht="49" customHeight="1" spans="1:6">
      <c r="A173" s="8">
        <v>171</v>
      </c>
      <c r="B173" s="9" t="s">
        <v>211</v>
      </c>
      <c r="C173" s="9" t="s">
        <v>262</v>
      </c>
      <c r="D173" s="14" t="s">
        <v>263</v>
      </c>
      <c r="E173" s="11" t="s">
        <v>40</v>
      </c>
      <c r="F173" s="9"/>
    </row>
    <row r="174" s="2" customFormat="1" ht="49" customHeight="1" spans="1:6">
      <c r="A174" s="8">
        <v>172</v>
      </c>
      <c r="B174" s="9" t="s">
        <v>211</v>
      </c>
      <c r="C174" s="9" t="s">
        <v>264</v>
      </c>
      <c r="D174" s="14" t="s">
        <v>265</v>
      </c>
      <c r="E174" s="11" t="s">
        <v>40</v>
      </c>
      <c r="F174" s="9"/>
    </row>
    <row r="175" s="2" customFormat="1" ht="49" customHeight="1" spans="1:6">
      <c r="A175" s="8">
        <v>173</v>
      </c>
      <c r="B175" s="9" t="s">
        <v>211</v>
      </c>
      <c r="C175" s="9" t="s">
        <v>266</v>
      </c>
      <c r="D175" s="14" t="s">
        <v>267</v>
      </c>
      <c r="E175" s="11" t="s">
        <v>40</v>
      </c>
      <c r="F175" s="9"/>
    </row>
    <row r="176" s="2" customFormat="1" ht="49" customHeight="1" spans="1:6">
      <c r="A176" s="8">
        <v>174</v>
      </c>
      <c r="B176" s="9" t="s">
        <v>211</v>
      </c>
      <c r="C176" s="9" t="s">
        <v>268</v>
      </c>
      <c r="D176" s="14" t="s">
        <v>259</v>
      </c>
      <c r="E176" s="11" t="s">
        <v>40</v>
      </c>
      <c r="F176" s="9"/>
    </row>
    <row r="177" s="2" customFormat="1" ht="49" customHeight="1" spans="1:6">
      <c r="A177" s="8">
        <v>175</v>
      </c>
      <c r="B177" s="9" t="s">
        <v>211</v>
      </c>
      <c r="C177" s="9" t="s">
        <v>269</v>
      </c>
      <c r="D177" s="14" t="s">
        <v>270</v>
      </c>
      <c r="E177" s="11" t="s">
        <v>40</v>
      </c>
      <c r="F177" s="9"/>
    </row>
    <row r="178" s="2" customFormat="1" ht="49" customHeight="1" spans="1:6">
      <c r="A178" s="8">
        <v>176</v>
      </c>
      <c r="B178" s="9" t="s">
        <v>211</v>
      </c>
      <c r="C178" s="9" t="s">
        <v>271</v>
      </c>
      <c r="D178" s="14" t="s">
        <v>272</v>
      </c>
      <c r="E178" s="11" t="s">
        <v>40</v>
      </c>
      <c r="F178" s="9"/>
    </row>
    <row r="179" s="2" customFormat="1" ht="49" customHeight="1" spans="1:6">
      <c r="A179" s="8">
        <v>177</v>
      </c>
      <c r="B179" s="9" t="s">
        <v>211</v>
      </c>
      <c r="C179" s="9" t="s">
        <v>273</v>
      </c>
      <c r="D179" s="14" t="s">
        <v>274</v>
      </c>
      <c r="E179" s="11" t="s">
        <v>40</v>
      </c>
      <c r="F179" s="9"/>
    </row>
    <row r="180" s="2" customFormat="1" ht="49" customHeight="1" spans="1:6">
      <c r="A180" s="8">
        <v>178</v>
      </c>
      <c r="B180" s="9" t="s">
        <v>211</v>
      </c>
      <c r="C180" s="9" t="s">
        <v>275</v>
      </c>
      <c r="D180" s="14" t="s">
        <v>276</v>
      </c>
      <c r="E180" s="11" t="s">
        <v>40</v>
      </c>
      <c r="F180" s="9"/>
    </row>
    <row r="181" s="2" customFormat="1" ht="49" customHeight="1" spans="1:6">
      <c r="A181" s="8">
        <v>179</v>
      </c>
      <c r="B181" s="9" t="s">
        <v>211</v>
      </c>
      <c r="C181" s="9" t="s">
        <v>277</v>
      </c>
      <c r="D181" s="14" t="s">
        <v>259</v>
      </c>
      <c r="E181" s="11" t="s">
        <v>40</v>
      </c>
      <c r="F181" s="9"/>
    </row>
    <row r="182" s="2" customFormat="1" ht="49" customHeight="1" spans="1:6">
      <c r="A182" s="8">
        <v>180</v>
      </c>
      <c r="B182" s="9" t="s">
        <v>211</v>
      </c>
      <c r="C182" s="9" t="s">
        <v>278</v>
      </c>
      <c r="D182" s="14" t="s">
        <v>279</v>
      </c>
      <c r="E182" s="11" t="s">
        <v>40</v>
      </c>
      <c r="F182" s="9"/>
    </row>
    <row r="183" s="2" customFormat="1" ht="49" customHeight="1" spans="1:6">
      <c r="A183" s="8">
        <v>181</v>
      </c>
      <c r="B183" s="9" t="s">
        <v>211</v>
      </c>
      <c r="C183" s="9" t="s">
        <v>280</v>
      </c>
      <c r="D183" s="14" t="s">
        <v>281</v>
      </c>
      <c r="E183" s="11" t="s">
        <v>40</v>
      </c>
      <c r="F183" s="9"/>
    </row>
    <row r="184" s="2" customFormat="1" ht="49" customHeight="1" spans="1:6">
      <c r="A184" s="8">
        <v>182</v>
      </c>
      <c r="B184" s="9" t="s">
        <v>211</v>
      </c>
      <c r="C184" s="10" t="str">
        <f>"卓雪玉"</f>
        <v>卓雪玉</v>
      </c>
      <c r="D184" s="12" t="s">
        <v>282</v>
      </c>
      <c r="E184" s="11" t="s">
        <v>40</v>
      </c>
      <c r="F184" s="9"/>
    </row>
    <row r="185" s="2" customFormat="1" ht="49" customHeight="1" spans="1:6">
      <c r="A185" s="8">
        <v>183</v>
      </c>
      <c r="B185" s="9" t="s">
        <v>211</v>
      </c>
      <c r="C185" s="9" t="s">
        <v>283</v>
      </c>
      <c r="D185" s="14" t="s">
        <v>284</v>
      </c>
      <c r="E185" s="11" t="s">
        <v>40</v>
      </c>
      <c r="F185" s="9"/>
    </row>
    <row r="186" s="2" customFormat="1" ht="49" customHeight="1" spans="1:6">
      <c r="A186" s="8">
        <v>184</v>
      </c>
      <c r="B186" s="9" t="s">
        <v>211</v>
      </c>
      <c r="C186" s="9" t="s">
        <v>285</v>
      </c>
      <c r="D186" s="14" t="s">
        <v>286</v>
      </c>
      <c r="E186" s="11" t="s">
        <v>40</v>
      </c>
      <c r="F186" s="9"/>
    </row>
    <row r="187" s="2" customFormat="1" ht="49" customHeight="1" spans="1:6">
      <c r="A187" s="8">
        <v>185</v>
      </c>
      <c r="B187" s="9" t="s">
        <v>211</v>
      </c>
      <c r="C187" s="10" t="str">
        <f>"李汝健"</f>
        <v>李汝健</v>
      </c>
      <c r="D187" s="12" t="s">
        <v>287</v>
      </c>
      <c r="E187" s="11" t="s">
        <v>40</v>
      </c>
      <c r="F187" s="9"/>
    </row>
    <row r="188" s="3" customFormat="1" ht="49" customHeight="1" spans="1:6">
      <c r="A188" s="8">
        <v>186</v>
      </c>
      <c r="B188" s="9" t="s">
        <v>211</v>
      </c>
      <c r="C188" s="10" t="str">
        <f>"黄鸿杰"</f>
        <v>黄鸿杰</v>
      </c>
      <c r="D188" s="12" t="s">
        <v>284</v>
      </c>
      <c r="E188" s="11" t="s">
        <v>40</v>
      </c>
      <c r="F188" s="9"/>
    </row>
    <row r="189" s="2" customFormat="1" ht="49" customHeight="1" spans="1:6">
      <c r="A189" s="8">
        <v>187</v>
      </c>
      <c r="B189" s="9" t="s">
        <v>211</v>
      </c>
      <c r="C189" s="10" t="str">
        <f>"罗才丽"</f>
        <v>罗才丽</v>
      </c>
      <c r="D189" s="12" t="s">
        <v>288</v>
      </c>
      <c r="E189" s="11" t="s">
        <v>40</v>
      </c>
      <c r="F189" s="9"/>
    </row>
    <row r="190" s="2" customFormat="1" ht="49" customHeight="1" spans="1:6">
      <c r="A190" s="8">
        <v>188</v>
      </c>
      <c r="B190" s="9" t="s">
        <v>211</v>
      </c>
      <c r="C190" s="10" t="str">
        <f>"陈占源"</f>
        <v>陈占源</v>
      </c>
      <c r="D190" s="12" t="s">
        <v>289</v>
      </c>
      <c r="E190" s="11" t="s">
        <v>40</v>
      </c>
      <c r="F190" s="9"/>
    </row>
  </sheetData>
  <autoFilter ref="A2:F190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资格初审合格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阳晨</cp:lastModifiedBy>
  <dcterms:created xsi:type="dcterms:W3CDTF">2023-09-27T07:33:36Z</dcterms:created>
  <dcterms:modified xsi:type="dcterms:W3CDTF">2023-09-27T07:50:58Z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F68BAF0234484306B81E211CFB27341C</vt:lpwstr>
  </property>
  <property fmtid="{D5CDD505-2E9C-101B-9397-08002B2CF9AE}" pid="3" name="KSOProductBuildVer">
    <vt:lpwstr>2052-11.8.2.11739</vt:lpwstr>
  </property>
</Properties>
</file>