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<sst xmlns="http://schemas.openxmlformats.org/spreadsheetml/2006/main" count="65" uniqueCount="48">
  <si>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附件：2024年凤阳县事业单位公开引进急需紧缺人才拟聘用人员名单</t>
  </si>
  <si>
    <t>序号</t>
  </si>
  <si>
    <t>岗位代码</t>
  </si>
  <si>
    <t>姓名</t>
  </si>
  <si>
    <t>性别</t>
  </si>
  <si>
    <t>出生年月</t>
  </si>
  <si>
    <t>学历（学位）</t>
  </si>
  <si>
    <t>毕业院校</t>
  </si>
  <si>
    <t>所学专业</t>
  </si>
  <si>
    <t>备注</t>
  </si>
  <si>
    <t>研究生（硕士）</t>
  </si>
  <si>
    <r>
      <rPr>
        <sz val="10"/>
        <rFont val="仿宋_GB2312"/>
        <charset val="134"/>
      </rPr>
      <t>合肥工业大学</t>
    </r>
  </si>
  <si>
    <r>
      <rPr>
        <sz val="10"/>
        <color rgb="FF000000"/>
        <rFont val="仿宋_GB2312"/>
        <charset val="134"/>
      </rPr>
      <t>工商管理</t>
    </r>
  </si>
  <si>
    <r>
      <rPr>
        <sz val="10"/>
        <rFont val="仿宋_GB2312"/>
        <charset val="134"/>
      </rPr>
      <t>重庆工商大学</t>
    </r>
  </si>
  <si>
    <r>
      <rPr>
        <sz val="10"/>
        <color rgb="FF000000"/>
        <rFont val="仿宋_GB2312"/>
        <charset val="134"/>
      </rPr>
      <t>人口学</t>
    </r>
  </si>
  <si>
    <r>
      <rPr>
        <sz val="10"/>
        <rFont val="仿宋_GB2312"/>
        <charset val="134"/>
      </rPr>
      <t>华侨大学</t>
    </r>
  </si>
  <si>
    <t>爱尔兰都柏林圣三一大学</t>
  </si>
  <si>
    <r>
      <rPr>
        <sz val="10"/>
        <color rgb="FF000000"/>
        <rFont val="仿宋_GB2312"/>
        <charset val="134"/>
      </rPr>
      <t>经济学</t>
    </r>
  </si>
  <si>
    <t>陈歆</t>
  </si>
  <si>
    <t>女</t>
  </si>
  <si>
    <t>安徽农业大学</t>
  </si>
  <si>
    <t>产业经济学</t>
  </si>
  <si>
    <r>
      <rPr>
        <sz val="10"/>
        <rFont val="仿宋_GB2312"/>
        <charset val="134"/>
      </rPr>
      <t>浙江工商大学</t>
    </r>
  </si>
  <si>
    <r>
      <rPr>
        <sz val="10"/>
        <color rgb="FF000000"/>
        <rFont val="仿宋_GB2312"/>
        <charset val="134"/>
      </rPr>
      <t>马克思主义理论</t>
    </r>
  </si>
  <si>
    <r>
      <rPr>
        <sz val="10"/>
        <rFont val="仿宋_GB2312"/>
        <charset val="134"/>
      </rPr>
      <t>安徽工业大学</t>
    </r>
  </si>
  <si>
    <t>吴根宇</t>
  </si>
  <si>
    <t>安徽工业大学</t>
  </si>
  <si>
    <t>市政工程</t>
  </si>
  <si>
    <r>
      <rPr>
        <sz val="10"/>
        <rFont val="仿宋_GB2312"/>
        <charset val="134"/>
      </rPr>
      <t>河海大学</t>
    </r>
  </si>
  <si>
    <r>
      <rPr>
        <sz val="10"/>
        <color rgb="FF000000"/>
        <rFont val="仿宋_GB2312"/>
        <charset val="134"/>
      </rPr>
      <t>企业管理</t>
    </r>
  </si>
  <si>
    <r>
      <rPr>
        <sz val="10"/>
        <rFont val="仿宋_GB2312"/>
        <charset val="134"/>
      </rPr>
      <t>安徽科技学院</t>
    </r>
  </si>
  <si>
    <r>
      <rPr>
        <sz val="10"/>
        <color rgb="FF000000"/>
        <rFont val="仿宋_GB2312"/>
        <charset val="134"/>
      </rPr>
      <t>资源利用与植物保护</t>
    </r>
  </si>
  <si>
    <t>本科（学士）</t>
  </si>
  <si>
    <r>
      <rPr>
        <sz val="10"/>
        <rFont val="仿宋_GB2312"/>
        <charset val="134"/>
      </rPr>
      <t>皖西学院</t>
    </r>
  </si>
  <si>
    <r>
      <rPr>
        <sz val="10"/>
        <color rgb="FF000000"/>
        <rFont val="仿宋_GB2312"/>
        <charset val="134"/>
      </rPr>
      <t>土木工程</t>
    </r>
  </si>
  <si>
    <r>
      <rPr>
        <sz val="10"/>
        <color rgb="FF000000"/>
        <rFont val="仿宋_GB2312"/>
        <charset val="134"/>
      </rPr>
      <t>一级建造师</t>
    </r>
  </si>
  <si>
    <r>
      <rPr>
        <sz val="10"/>
        <color indexed="8"/>
        <rFont val="仿宋_GB2312"/>
        <charset val="134"/>
      </rPr>
      <t>安徽农业大学</t>
    </r>
  </si>
  <si>
    <r>
      <rPr>
        <sz val="10"/>
        <color indexed="8"/>
        <rFont val="仿宋_GB2312"/>
        <charset val="134"/>
      </rPr>
      <t>风景园林</t>
    </r>
  </si>
  <si>
    <r>
      <rPr>
        <sz val="10"/>
        <rFont val="仿宋_GB2312"/>
        <charset val="134"/>
      </rPr>
      <t>安徽建筑大学</t>
    </r>
  </si>
  <si>
    <r>
      <rPr>
        <sz val="10"/>
        <color rgb="FF000000"/>
        <rFont val="仿宋_GB2312"/>
        <charset val="134"/>
      </rPr>
      <t>建筑学</t>
    </r>
  </si>
  <si>
    <r>
      <rPr>
        <sz val="10"/>
        <rFont val="仿宋_GB2312"/>
        <charset val="134"/>
      </rPr>
      <t>安徽大学</t>
    </r>
  </si>
  <si>
    <r>
      <rPr>
        <sz val="10"/>
        <rFont val="仿宋_GB2312"/>
        <charset val="134"/>
      </rPr>
      <t>中国史</t>
    </r>
  </si>
  <si>
    <r>
      <rPr>
        <sz val="10"/>
        <rFont val="仿宋_GB2312"/>
        <charset val="134"/>
      </rPr>
      <t>安徽理工大学</t>
    </r>
  </si>
  <si>
    <r>
      <rPr>
        <sz val="10"/>
        <rFont val="仿宋_GB2312"/>
        <charset val="134"/>
      </rPr>
      <t>计算机科学与技术</t>
    </r>
  </si>
  <si>
    <t>安徽理工大学</t>
  </si>
  <si>
    <t>资源与环境（矿业工程）</t>
  </si>
  <si>
    <r>
      <rPr>
        <sz val="10"/>
        <rFont val="仿宋_GB2312"/>
        <charset val="134"/>
      </rPr>
      <t>安徽财经大学</t>
    </r>
  </si>
  <si>
    <r>
      <rPr>
        <sz val="10"/>
        <rFont val="仿宋_GB2312"/>
        <charset val="134"/>
      </rPr>
      <t>应用统计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</si>
</sst>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333333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凤阳县职位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145" zoomScaleNormal="145" workbookViewId="0">
      <pane ySplit="2" topLeftCell="A3" activePane="bottomLeft" state="frozen"/>
      <selection/>
      <selection pane="bottomLeft" activeCell="K7" sqref="K7"/>
    </sheetView>
  </sheetViews>
  <sheetFormatPr defaultColWidth="9" defaultRowHeight="13.5"/>
  <cols>
    <col min="1" max="1" width="5.34166666666667" style="2" customWidth="1"/>
    <col min="2" max="2" width="9" style="2"/>
    <col min="3" max="3" width="7.06666666666667" style="2" customWidth="1"/>
    <col min="4" max="4" width="6.40833333333333" style="2" customWidth="1"/>
    <col min="5" max="5" width="12.15" style="2" customWidth="1"/>
    <col min="6" max="6" width="13.4416666666667" style="2" customWidth="1"/>
    <col min="7" max="7" width="17.3916666666667" style="2" customWidth="1"/>
    <col min="8" max="8" width="21.0833333333333" style="2" customWidth="1"/>
    <col min="9" max="9" width="15.425" style="2" customWidth="1"/>
    <col min="10" max="16384" width="9" style="2"/>
  </cols>
  <sheetData>
    <row r="1" ht="2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1" customHeight="1" spans="1:9">
      <c r="A3" s="5">
        <v>1</v>
      </c>
      <c r="B3" s="6" t="str">
        <f>"2024001"</f>
        <v>2024001</v>
      </c>
      <c r="C3" s="7" t="str">
        <f>"李丛笑"</f>
        <v>李丛笑</v>
      </c>
      <c r="D3" s="7" t="str">
        <f t="shared" ref="D3:D6" si="0">"女"</f>
        <v>女</v>
      </c>
      <c r="E3" s="6" t="str">
        <f>"1994-11-01"</f>
        <v>1994-11-01</v>
      </c>
      <c r="F3" s="8" t="s">
        <v>10</v>
      </c>
      <c r="G3" s="9" t="s">
        <v>11</v>
      </c>
      <c r="H3" s="5" t="s">
        <v>12</v>
      </c>
      <c r="I3" s="13"/>
    </row>
    <row r="4" ht="31" customHeight="1" spans="1:9">
      <c r="A4" s="5">
        <v>2</v>
      </c>
      <c r="B4" s="6" t="str">
        <f>"2024001"</f>
        <v>2024001</v>
      </c>
      <c r="C4" s="7" t="str">
        <f>"储伟"</f>
        <v>储伟</v>
      </c>
      <c r="D4" s="7" t="str">
        <f t="shared" ref="D4:D8" si="1">"男"</f>
        <v>男</v>
      </c>
      <c r="E4" s="6" t="str">
        <f>"1996-08-06"</f>
        <v>1996-08-06</v>
      </c>
      <c r="F4" s="8" t="s">
        <v>10</v>
      </c>
      <c r="G4" s="9" t="s">
        <v>13</v>
      </c>
      <c r="H4" s="5" t="s">
        <v>14</v>
      </c>
      <c r="I4" s="13"/>
    </row>
    <row r="5" ht="31" customHeight="1" spans="1:9">
      <c r="A5" s="5">
        <v>3</v>
      </c>
      <c r="B5" s="6" t="str">
        <f>"2024001"</f>
        <v>2024001</v>
      </c>
      <c r="C5" s="7" t="str">
        <f>"王妍"</f>
        <v>王妍</v>
      </c>
      <c r="D5" s="7" t="str">
        <f t="shared" si="0"/>
        <v>女</v>
      </c>
      <c r="E5" s="6" t="str">
        <f>"1999-05-07"</f>
        <v>1999-05-07</v>
      </c>
      <c r="F5" s="8" t="s">
        <v>10</v>
      </c>
      <c r="G5" s="9" t="s">
        <v>15</v>
      </c>
      <c r="H5" s="5" t="s">
        <v>12</v>
      </c>
      <c r="I5" s="13"/>
    </row>
    <row r="6" ht="31" customHeight="1" spans="1:9">
      <c r="A6" s="5">
        <v>4</v>
      </c>
      <c r="B6" s="6" t="str">
        <f>"2024002"</f>
        <v>2024002</v>
      </c>
      <c r="C6" s="7" t="str">
        <f>"杭志芊"</f>
        <v>杭志芊</v>
      </c>
      <c r="D6" s="7" t="str">
        <f t="shared" si="0"/>
        <v>女</v>
      </c>
      <c r="E6" s="6" t="str">
        <f>"1996-04-07"</f>
        <v>1996-04-07</v>
      </c>
      <c r="F6" s="8" t="s">
        <v>10</v>
      </c>
      <c r="G6" s="10" t="s">
        <v>16</v>
      </c>
      <c r="H6" s="5" t="s">
        <v>17</v>
      </c>
      <c r="I6" s="13"/>
    </row>
    <row r="7" ht="31" customHeight="1" spans="1:9">
      <c r="A7" s="5">
        <v>5</v>
      </c>
      <c r="B7" s="6" t="str">
        <f t="shared" ref="B7:B9" si="2">"2024004"</f>
        <v>2024004</v>
      </c>
      <c r="C7" s="7" t="s">
        <v>18</v>
      </c>
      <c r="D7" s="7" t="s">
        <v>19</v>
      </c>
      <c r="E7" s="6" t="str">
        <f>"1991-07-05"</f>
        <v>1991-07-05</v>
      </c>
      <c r="F7" s="8" t="s">
        <v>10</v>
      </c>
      <c r="G7" s="10" t="s">
        <v>20</v>
      </c>
      <c r="H7" s="11" t="s">
        <v>21</v>
      </c>
      <c r="I7" s="13"/>
    </row>
    <row r="8" s="2" customFormat="1" ht="31" customHeight="1" spans="1:9">
      <c r="A8" s="5">
        <v>6</v>
      </c>
      <c r="B8" s="6" t="str">
        <f t="shared" si="2"/>
        <v>2024004</v>
      </c>
      <c r="C8" s="7" t="str">
        <f>"孟朋"</f>
        <v>孟朋</v>
      </c>
      <c r="D8" s="7" t="str">
        <f t="shared" si="1"/>
        <v>男</v>
      </c>
      <c r="E8" s="6" t="str">
        <f>"1998-09-13"</f>
        <v>1998-09-13</v>
      </c>
      <c r="F8" s="8" t="s">
        <v>10</v>
      </c>
      <c r="G8" s="9" t="s">
        <v>22</v>
      </c>
      <c r="H8" s="5" t="s">
        <v>23</v>
      </c>
      <c r="I8" s="13"/>
    </row>
    <row r="9" ht="31" customHeight="1" spans="1:9">
      <c r="A9" s="5">
        <v>7</v>
      </c>
      <c r="B9" s="6" t="str">
        <f t="shared" si="2"/>
        <v>2024004</v>
      </c>
      <c r="C9" s="7" t="str">
        <f>"张紫薇"</f>
        <v>张紫薇</v>
      </c>
      <c r="D9" s="7" t="str">
        <f t="shared" ref="D9:D12" si="3">"女"</f>
        <v>女</v>
      </c>
      <c r="E9" s="6" t="str">
        <f>"1995-10-01"</f>
        <v>1995-10-01</v>
      </c>
      <c r="F9" s="8" t="s">
        <v>10</v>
      </c>
      <c r="G9" s="9" t="s">
        <v>24</v>
      </c>
      <c r="H9" s="5" t="s">
        <v>23</v>
      </c>
      <c r="I9" s="13"/>
    </row>
    <row r="10" s="2" customFormat="1" ht="31" customHeight="1" spans="1:9">
      <c r="A10" s="5">
        <v>8</v>
      </c>
      <c r="B10" s="6" t="str">
        <f>"2024005"</f>
        <v>2024005</v>
      </c>
      <c r="C10" s="7" t="s">
        <v>25</v>
      </c>
      <c r="D10" s="7" t="str">
        <f t="shared" ref="D10:D18" si="4">"男"</f>
        <v>男</v>
      </c>
      <c r="E10" s="6" t="str">
        <f>"1998-12-14"</f>
        <v>1998-12-14</v>
      </c>
      <c r="F10" s="8" t="s">
        <v>10</v>
      </c>
      <c r="G10" s="10" t="s">
        <v>26</v>
      </c>
      <c r="H10" s="11" t="s">
        <v>27</v>
      </c>
      <c r="I10" s="13"/>
    </row>
    <row r="11" s="2" customFormat="1" ht="31" customHeight="1" spans="1:9">
      <c r="A11" s="5">
        <v>9</v>
      </c>
      <c r="B11" s="6" t="str">
        <f>"2024006"</f>
        <v>2024006</v>
      </c>
      <c r="C11" s="7" t="str">
        <f>"王雅萌"</f>
        <v>王雅萌</v>
      </c>
      <c r="D11" s="7" t="str">
        <f t="shared" si="3"/>
        <v>女</v>
      </c>
      <c r="E11" s="6" t="str">
        <f>"1997-12-16"</f>
        <v>1997-12-16</v>
      </c>
      <c r="F11" s="8" t="s">
        <v>10</v>
      </c>
      <c r="G11" s="9" t="s">
        <v>28</v>
      </c>
      <c r="H11" s="5" t="s">
        <v>29</v>
      </c>
      <c r="I11" s="13"/>
    </row>
    <row r="12" ht="31" customHeight="1" spans="1:9">
      <c r="A12" s="5">
        <v>10</v>
      </c>
      <c r="B12" s="6" t="str">
        <f>"2024007"</f>
        <v>2024007</v>
      </c>
      <c r="C12" s="7" t="str">
        <f>"张韩"</f>
        <v>张韩</v>
      </c>
      <c r="D12" s="7" t="str">
        <f t="shared" si="3"/>
        <v>女</v>
      </c>
      <c r="E12" s="6" t="str">
        <f>"1992-09-02"</f>
        <v>1992-09-02</v>
      </c>
      <c r="F12" s="8" t="s">
        <v>10</v>
      </c>
      <c r="G12" s="9" t="s">
        <v>30</v>
      </c>
      <c r="H12" s="5" t="s">
        <v>31</v>
      </c>
      <c r="I12" s="13"/>
    </row>
    <row r="13" ht="31" customHeight="1" spans="1:9">
      <c r="A13" s="5">
        <v>11</v>
      </c>
      <c r="B13" s="6" t="str">
        <f>"2024008"</f>
        <v>2024008</v>
      </c>
      <c r="C13" s="7" t="str">
        <f>"唐文凯"</f>
        <v>唐文凯</v>
      </c>
      <c r="D13" s="7" t="str">
        <f t="shared" si="4"/>
        <v>男</v>
      </c>
      <c r="E13" s="6" t="str">
        <f>"1997-08-28"</f>
        <v>1997-08-28</v>
      </c>
      <c r="F13" s="8" t="s">
        <v>32</v>
      </c>
      <c r="G13" s="9" t="s">
        <v>33</v>
      </c>
      <c r="H13" s="5" t="s">
        <v>34</v>
      </c>
      <c r="I13" s="5" t="s">
        <v>35</v>
      </c>
    </row>
    <row r="14" ht="31" customHeight="1" spans="1:9">
      <c r="A14" s="5">
        <v>12</v>
      </c>
      <c r="B14" s="6" t="str">
        <f>"2024009"</f>
        <v>2024009</v>
      </c>
      <c r="C14" s="7" t="str">
        <f>"陈木子"</f>
        <v>陈木子</v>
      </c>
      <c r="D14" s="7" t="str">
        <f>"女"</f>
        <v>女</v>
      </c>
      <c r="E14" s="6" t="str">
        <f>"1997-12-27"</f>
        <v>1997-12-27</v>
      </c>
      <c r="F14" s="8" t="s">
        <v>10</v>
      </c>
      <c r="G14" s="12" t="s">
        <v>36</v>
      </c>
      <c r="H14" s="12" t="s">
        <v>37</v>
      </c>
      <c r="I14" s="13"/>
    </row>
    <row r="15" ht="31" customHeight="1" spans="1:9">
      <c r="A15" s="5">
        <v>13</v>
      </c>
      <c r="B15" s="6" t="str">
        <f>"2024010"</f>
        <v>2024010</v>
      </c>
      <c r="C15" s="7" t="str">
        <f>"卢易"</f>
        <v>卢易</v>
      </c>
      <c r="D15" s="7" t="str">
        <f t="shared" si="4"/>
        <v>男</v>
      </c>
      <c r="E15" s="6" t="str">
        <f>"1997-01-14"</f>
        <v>1997-01-14</v>
      </c>
      <c r="F15" s="8" t="s">
        <v>10</v>
      </c>
      <c r="G15" s="9" t="s">
        <v>38</v>
      </c>
      <c r="H15" s="5" t="s">
        <v>39</v>
      </c>
      <c r="I15" s="9"/>
    </row>
    <row r="16" ht="31" customHeight="1" spans="1:9">
      <c r="A16" s="5">
        <v>14</v>
      </c>
      <c r="B16" s="6" t="str">
        <f>"2024011"</f>
        <v>2024011</v>
      </c>
      <c r="C16" s="7" t="str">
        <f>"卢佳林"</f>
        <v>卢佳林</v>
      </c>
      <c r="D16" s="7" t="str">
        <f t="shared" si="4"/>
        <v>男</v>
      </c>
      <c r="E16" s="6" t="str">
        <f>"1989-12-05"</f>
        <v>1989-12-05</v>
      </c>
      <c r="F16" s="8" t="s">
        <v>10</v>
      </c>
      <c r="G16" s="9" t="s">
        <v>40</v>
      </c>
      <c r="H16" s="9" t="s">
        <v>41</v>
      </c>
      <c r="I16" s="13"/>
    </row>
    <row r="17" ht="31" customHeight="1" spans="1:9">
      <c r="A17" s="5">
        <v>15</v>
      </c>
      <c r="B17" s="6" t="str">
        <f>"2024012"</f>
        <v>2024012</v>
      </c>
      <c r="C17" s="7" t="str">
        <f>"余建华"</f>
        <v>余建华</v>
      </c>
      <c r="D17" s="7" t="str">
        <f t="shared" si="4"/>
        <v>男</v>
      </c>
      <c r="E17" s="6" t="str">
        <f>"1996-12-03"</f>
        <v>1996-12-03</v>
      </c>
      <c r="F17" s="8" t="s">
        <v>10</v>
      </c>
      <c r="G17" s="9" t="s">
        <v>42</v>
      </c>
      <c r="H17" s="9" t="s">
        <v>43</v>
      </c>
      <c r="I17" s="13"/>
    </row>
    <row r="18" ht="31" customHeight="1" spans="1:9">
      <c r="A18" s="5">
        <v>16</v>
      </c>
      <c r="B18" s="6" t="str">
        <f>"2024013"</f>
        <v>2024013</v>
      </c>
      <c r="C18" s="7" t="str">
        <f>"张懿"</f>
        <v>张懿</v>
      </c>
      <c r="D18" s="7" t="str">
        <f t="shared" si="4"/>
        <v>男</v>
      </c>
      <c r="E18" s="6" t="str">
        <f>"1998-09-13"</f>
        <v>1998-09-13</v>
      </c>
      <c r="F18" s="8" t="s">
        <v>10</v>
      </c>
      <c r="G18" s="10" t="s">
        <v>44</v>
      </c>
      <c r="H18" s="10" t="s">
        <v>45</v>
      </c>
      <c r="I18" s="13"/>
    </row>
    <row r="19" ht="31" customHeight="1" spans="1:9">
      <c r="A19" s="5">
        <v>17</v>
      </c>
      <c r="B19" s="6" t="str">
        <f>"2024014"</f>
        <v>2024014</v>
      </c>
      <c r="C19" s="7" t="str">
        <f>"高亚萍"</f>
        <v>高亚萍</v>
      </c>
      <c r="D19" s="7" t="str">
        <f>"女"</f>
        <v>女</v>
      </c>
      <c r="E19" s="6" t="str">
        <f>"1999-05-25"</f>
        <v>1999-05-25</v>
      </c>
      <c r="F19" s="8" t="s">
        <v>10</v>
      </c>
      <c r="G19" s="9" t="s">
        <v>46</v>
      </c>
      <c r="H19" s="9" t="s">
        <v>47</v>
      </c>
      <c r="I19" s="13"/>
    </row>
  </sheetData>
  <mergeCells count="1">
    <mergeCell ref="A1:I1"/>
  </mergeCells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依然爱你</cp:lastModifiedBy>
  <dcterms:created xsi:type="dcterms:W3CDTF">2022-06-23T11:24:00Z</dcterms:created>
  <dcterms:modified xsi:type="dcterms:W3CDTF">2024-04-22T09:30:57Z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585204F619654F4CB26F7BC30316AB1C_13</vt:lpwstr>
  </property>
  <property fmtid="{D5CDD505-2E9C-101B-9397-08002B2CF9AE}" pid="3" name="KSOProductBuildVer">
    <vt:lpwstr>2052-12.1.0.16417</vt:lpwstr>
  </property>
</Properties>
</file>