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65"/>
  </bookViews>
  <sheets>
    <sheet name="表" sheetId="13" r:id="rId1"/>
  </sheets>
  <definedNames>
    <definedName name="_xlnm.Print_Titles" localSheetId="0">表!$2:$3</definedName>
    <definedName name="_xlnm._FilterDatabase" localSheetId="0" hidden="1">表!$A$3:$K$45</definedName>
  </definedNames>
  <calcPr calcId="144525" fullPrecision="0"/>
</workbook>
</file>

<file path=xl/sharedStrings.xml><?xml version="1.0" encoding="utf-8"?>
<sst xmlns="http://schemas.openxmlformats.org/spreadsheetml/2006/main" count="126" uniqueCount="118">
  <si>
    <t>附件2：</t>
  </si>
  <si>
    <t>2023年三亚市天涯区教育系统公开招聘编制教师拟入围体检人员名单</t>
  </si>
  <si>
    <t>序号</t>
  </si>
  <si>
    <t>报考岗位</t>
  </si>
  <si>
    <t>准考证号</t>
  </si>
  <si>
    <t>姓名</t>
  </si>
  <si>
    <t>笔试成绩</t>
  </si>
  <si>
    <t>笔试成绩
*50%</t>
  </si>
  <si>
    <t>面试成绩</t>
  </si>
  <si>
    <t>面试成绩
*50%</t>
  </si>
  <si>
    <t>综合成绩</t>
  </si>
  <si>
    <t>排名</t>
  </si>
  <si>
    <t>备注</t>
  </si>
  <si>
    <t>0101-初中语文教师 （三亚市第三中学）</t>
  </si>
  <si>
    <t>202403024303</t>
  </si>
  <si>
    <t>王非凡</t>
  </si>
  <si>
    <t xml:space="preserve">0102-初中数学教师（三亚市第三中学） </t>
  </si>
  <si>
    <t>202403023323</t>
  </si>
  <si>
    <t>江筱涵</t>
  </si>
  <si>
    <t>0103-初中语文教师 （三亚市第三中学）</t>
  </si>
  <si>
    <t>202403024314</t>
  </si>
  <si>
    <t>卢音</t>
  </si>
  <si>
    <t xml:space="preserve">0104-初中数学教师（三亚市第三中学） </t>
  </si>
  <si>
    <t>202403023608</t>
  </si>
  <si>
    <t>吴为菊</t>
  </si>
  <si>
    <t xml:space="preserve">0105-初中英语教师（三亚市第三中学） </t>
  </si>
  <si>
    <t>202403015916</t>
  </si>
  <si>
    <t>张行晓颖</t>
  </si>
  <si>
    <t xml:space="preserve">0106-初中化学教师（三亚市第三中学） </t>
  </si>
  <si>
    <t>202403025116</t>
  </si>
  <si>
    <t>王亮亮</t>
  </si>
  <si>
    <t xml:space="preserve">0107-初中历史教师（三亚市第三中学） </t>
  </si>
  <si>
    <t>202403025607</t>
  </si>
  <si>
    <t>裴威侃</t>
  </si>
  <si>
    <t xml:space="preserve">0108-初中生物教师（三亚市第三中学） </t>
  </si>
  <si>
    <t>202403022819</t>
  </si>
  <si>
    <t>王彩玉</t>
  </si>
  <si>
    <t xml:space="preserve">0109-初中地理教师（三亚市第三中学） </t>
  </si>
  <si>
    <t>202403016309</t>
  </si>
  <si>
    <t>曾良艳</t>
  </si>
  <si>
    <t xml:space="preserve">0110-初中音乐教师（三亚市第三中学） </t>
  </si>
  <si>
    <t>202403017321</t>
  </si>
  <si>
    <t>刘术</t>
  </si>
  <si>
    <t>0111-初中数学教师（三亚市凤凰中学）</t>
  </si>
  <si>
    <t>202403023704</t>
  </si>
  <si>
    <t>吕云艳</t>
  </si>
  <si>
    <t>0112-初中道德与法治教师（三亚市凤凰中学）</t>
  </si>
  <si>
    <t>202403017008</t>
  </si>
  <si>
    <t>卢菁菁</t>
  </si>
  <si>
    <t>0113-小学语文教师（三亚市第三小学）</t>
  </si>
  <si>
    <t>202403020313</t>
  </si>
  <si>
    <t>欧慧芳</t>
  </si>
  <si>
    <t>0114-小学数学教师（三亚市第三小学）</t>
  </si>
  <si>
    <t>202403011719</t>
  </si>
  <si>
    <t>齐爱丽</t>
  </si>
  <si>
    <t>0115-小学数学教师（三亚市第三小学）</t>
  </si>
  <si>
    <t>202403012328</t>
  </si>
  <si>
    <t>黄园园</t>
  </si>
  <si>
    <t>0116-小学科学教师（三亚市第三小学）</t>
  </si>
  <si>
    <t>202403010119</t>
  </si>
  <si>
    <t>谢结惠</t>
  </si>
  <si>
    <t>0117-小学道德与法治教师（三亚市第三小学）</t>
  </si>
  <si>
    <t>202403016608</t>
  </si>
  <si>
    <t>王星代</t>
  </si>
  <si>
    <t>0118-小学语文教师（三亚市第四小学）</t>
  </si>
  <si>
    <t>202403020704</t>
  </si>
  <si>
    <t>文梅燕</t>
  </si>
  <si>
    <t>0119-小学数学教师（三亚市第四小学）</t>
  </si>
  <si>
    <t>202403012522</t>
  </si>
  <si>
    <t>吴晓莹</t>
  </si>
  <si>
    <t>0120-小学科学教师（三亚市第四小学）</t>
  </si>
  <si>
    <t>202403010319</t>
  </si>
  <si>
    <t>王云萍</t>
  </si>
  <si>
    <t>0121-小学道德与法治教师（三亚市第四小学）</t>
  </si>
  <si>
    <t>202403016712</t>
  </si>
  <si>
    <t>黄梦紫</t>
  </si>
  <si>
    <t>0122-小学语文教师（三亚市天涯区金鸡岭小学）</t>
  </si>
  <si>
    <t>202403021720</t>
  </si>
  <si>
    <t>李丽南</t>
  </si>
  <si>
    <t>0123-小学数学教师（三亚市天涯区金鸡岭小学）</t>
  </si>
  <si>
    <t>202403013102</t>
  </si>
  <si>
    <t>吉美婷</t>
  </si>
  <si>
    <t>0126-小学英语教师（三亚市天涯区金鸡岭小学）</t>
  </si>
  <si>
    <t>202403024606</t>
  </si>
  <si>
    <t>徐永玲</t>
  </si>
  <si>
    <t>0127-小学体育与健康教师（三亚市天涯区金鸡岭小学）</t>
  </si>
  <si>
    <t>202403014629</t>
  </si>
  <si>
    <t>陈元治</t>
  </si>
  <si>
    <t>0128-小学道德与法治教师（三亚市天涯区金鸡岭小学）</t>
  </si>
  <si>
    <t>202403016820</t>
  </si>
  <si>
    <t>韩子珍</t>
  </si>
  <si>
    <t>0129-小学语文教师（三亚市天涯区回新逸夫小学）</t>
  </si>
  <si>
    <t>202403022405</t>
  </si>
  <si>
    <t>李文珍</t>
  </si>
  <si>
    <t>0130-小学科学教师（三亚市天涯区回新逸夫小学）</t>
  </si>
  <si>
    <t>202403010407</t>
  </si>
  <si>
    <t>文霞</t>
  </si>
  <si>
    <t>0131-小学道德与法治教师（三亚市天涯区回新逸夫小学）</t>
  </si>
  <si>
    <t>202403016916</t>
  </si>
  <si>
    <t>麦珠绮</t>
  </si>
  <si>
    <t xml:space="preserve">0132-初中数学教师（三亚市高峰初级中学） </t>
  </si>
  <si>
    <t>202403023827</t>
  </si>
  <si>
    <t>刘朋会</t>
  </si>
  <si>
    <t xml:space="preserve">0133-初中地理教师（三亚市高峰初级中学） </t>
  </si>
  <si>
    <t>202403016325</t>
  </si>
  <si>
    <t>洪雅</t>
  </si>
  <si>
    <t>0134-小学数学教师（三亚市天涯区西岛小学）</t>
  </si>
  <si>
    <t>202403014311</t>
  </si>
  <si>
    <t>彭志坚</t>
  </si>
  <si>
    <t>0135-小学美术教师（三亚市天涯区西岛小学）</t>
  </si>
  <si>
    <t>202403010703</t>
  </si>
  <si>
    <t>王巨林</t>
  </si>
  <si>
    <t>0136-小学科学教师（三亚市天涯区西岛小学）</t>
  </si>
  <si>
    <t>202403010519</t>
  </si>
  <si>
    <t>陈丹</t>
  </si>
  <si>
    <t>0137-小学美术教师（三亚市天涯区天涯小学）</t>
  </si>
  <si>
    <t>0138-小学音乐教师（三亚市天涯区天涯小学）</t>
  </si>
  <si>
    <t>0139-小学美术教师（三亚市天涯区水蛟小学）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</si>
</sst>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3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177" fontId="0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zoomScale="80" zoomScaleNormal="80" workbookViewId="0">
      <pane ySplit="3" topLeftCell="A4" activePane="bottomLeft" state="frozen"/>
      <selection/>
      <selection pane="bottomLeft" activeCell="A2" sqref="A2:K2"/>
    </sheetView>
  </sheetViews>
  <sheetFormatPr defaultColWidth="9" defaultRowHeight="13.5"/>
  <cols>
    <col min="1" max="1" width="8.25" style="3" customWidth="1"/>
    <col min="2" max="2" width="46" style="4" customWidth="1"/>
    <col min="3" max="3" width="17.125" style="3" customWidth="1"/>
    <col min="4" max="4" width="10.875" style="3" customWidth="1"/>
    <col min="5" max="5" width="11.75" style="5" customWidth="1"/>
    <col min="6" max="6" width="11" style="5" customWidth="1"/>
    <col min="7" max="7" width="11.375" style="5" customWidth="1"/>
    <col min="8" max="8" width="11.125" style="5" customWidth="1"/>
    <col min="9" max="9" width="11.5" style="5" customWidth="1"/>
    <col min="10" max="10" width="8.04166666666667" style="3" customWidth="1"/>
    <col min="11" max="11" width="13.125" style="3" customWidth="1"/>
    <col min="12" max="16384" width="9" style="3"/>
  </cols>
  <sheetData>
    <row r="1" ht="2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7" spans="1:11">
      <c r="A2" s="7" t="s">
        <v>1</v>
      </c>
      <c r="B2" s="7"/>
      <c r="C2" s="7"/>
      <c r="D2" s="7"/>
      <c r="E2" s="8"/>
      <c r="F2" s="8"/>
      <c r="G2" s="8"/>
      <c r="H2" s="8"/>
      <c r="I2" s="8"/>
      <c r="J2" s="7"/>
      <c r="K2" s="7"/>
    </row>
    <row r="3" s="1" customFormat="1" ht="37" customHeight="1" spans="1:11">
      <c r="A3" s="9" t="s">
        <v>2</v>
      </c>
      <c r="B3" s="10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11" t="s">
        <v>10</v>
      </c>
      <c r="J3" s="9" t="s">
        <v>11</v>
      </c>
      <c r="K3" s="9" t="s">
        <v>12</v>
      </c>
    </row>
    <row r="4" s="2" customFormat="1" ht="46" customHeight="1" spans="1:11">
      <c r="A4" s="13">
        <v>1</v>
      </c>
      <c r="B4" s="14" t="s">
        <v>13</v>
      </c>
      <c r="C4" s="15" t="s">
        <v>14</v>
      </c>
      <c r="D4" s="15" t="s">
        <v>15</v>
      </c>
      <c r="E4" s="16">
        <v>82.46</v>
      </c>
      <c r="F4" s="17">
        <v>41.23</v>
      </c>
      <c r="G4" s="18">
        <v>71.5</v>
      </c>
      <c r="H4" s="17">
        <v>35.75</v>
      </c>
      <c r="I4" s="17">
        <v>76.98</v>
      </c>
      <c r="J4" s="15">
        <v>1</v>
      </c>
      <c r="K4" s="13"/>
    </row>
    <row r="5" s="2" customFormat="1" ht="46" customHeight="1" spans="1:11">
      <c r="A5" s="13">
        <v>2</v>
      </c>
      <c r="B5" s="14" t="s">
        <v>16</v>
      </c>
      <c r="C5" s="15" t="s">
        <v>17</v>
      </c>
      <c r="D5" s="15" t="s">
        <v>18</v>
      </c>
      <c r="E5" s="16">
        <v>86.6</v>
      </c>
      <c r="F5" s="17">
        <v>43.3</v>
      </c>
      <c r="G5" s="19">
        <v>74</v>
      </c>
      <c r="H5" s="17">
        <v>37</v>
      </c>
      <c r="I5" s="17">
        <v>80.3</v>
      </c>
      <c r="J5" s="15">
        <v>1</v>
      </c>
      <c r="K5" s="13"/>
    </row>
    <row r="6" s="2" customFormat="1" ht="46" customHeight="1" spans="1:11">
      <c r="A6" s="13">
        <v>3</v>
      </c>
      <c r="B6" s="14" t="s">
        <v>19</v>
      </c>
      <c r="C6" s="15" t="s">
        <v>20</v>
      </c>
      <c r="D6" s="15" t="s">
        <v>21</v>
      </c>
      <c r="E6" s="16">
        <v>81.62</v>
      </c>
      <c r="F6" s="17">
        <v>40.81</v>
      </c>
      <c r="G6" s="19">
        <v>74.83</v>
      </c>
      <c r="H6" s="17">
        <v>37.42</v>
      </c>
      <c r="I6" s="17">
        <v>78.23</v>
      </c>
      <c r="J6" s="15">
        <v>1</v>
      </c>
      <c r="K6" s="13"/>
    </row>
    <row r="7" s="2" customFormat="1" ht="46" customHeight="1" spans="1:11">
      <c r="A7" s="13">
        <v>4</v>
      </c>
      <c r="B7" s="14" t="s">
        <v>22</v>
      </c>
      <c r="C7" s="15" t="s">
        <v>23</v>
      </c>
      <c r="D7" s="15" t="s">
        <v>24</v>
      </c>
      <c r="E7" s="16">
        <v>75.02</v>
      </c>
      <c r="F7" s="17">
        <v>37.51</v>
      </c>
      <c r="G7" s="19">
        <v>68.17</v>
      </c>
      <c r="H7" s="17">
        <v>34.09</v>
      </c>
      <c r="I7" s="17">
        <v>71.6</v>
      </c>
      <c r="J7" s="15">
        <v>1</v>
      </c>
      <c r="K7" s="13"/>
    </row>
    <row r="8" s="2" customFormat="1" ht="46" customHeight="1" spans="1:11">
      <c r="A8" s="13">
        <v>5</v>
      </c>
      <c r="B8" s="14" t="s">
        <v>25</v>
      </c>
      <c r="C8" s="15" t="s">
        <v>26</v>
      </c>
      <c r="D8" s="15" t="s">
        <v>27</v>
      </c>
      <c r="E8" s="16">
        <v>85.75</v>
      </c>
      <c r="F8" s="17">
        <v>42.88</v>
      </c>
      <c r="G8" s="19">
        <v>77.67</v>
      </c>
      <c r="H8" s="17">
        <v>38.84</v>
      </c>
      <c r="I8" s="17">
        <v>81.72</v>
      </c>
      <c r="J8" s="15">
        <v>1</v>
      </c>
      <c r="K8" s="13"/>
    </row>
    <row r="9" s="2" customFormat="1" ht="46" customHeight="1" spans="1:11">
      <c r="A9" s="13">
        <v>6</v>
      </c>
      <c r="B9" s="14" t="s">
        <v>28</v>
      </c>
      <c r="C9" s="15" t="s">
        <v>29</v>
      </c>
      <c r="D9" s="15" t="s">
        <v>30</v>
      </c>
      <c r="E9" s="16">
        <v>89.47</v>
      </c>
      <c r="F9" s="17">
        <v>44.74</v>
      </c>
      <c r="G9" s="19">
        <v>83.5</v>
      </c>
      <c r="H9" s="17">
        <v>41.75</v>
      </c>
      <c r="I9" s="17">
        <v>86.49</v>
      </c>
      <c r="J9" s="15">
        <v>1</v>
      </c>
      <c r="K9" s="13"/>
    </row>
    <row r="10" s="2" customFormat="1" ht="46" customHeight="1" spans="1:11">
      <c r="A10" s="13">
        <v>7</v>
      </c>
      <c r="B10" s="14" t="s">
        <v>31</v>
      </c>
      <c r="C10" s="15" t="s">
        <v>32</v>
      </c>
      <c r="D10" s="15" t="s">
        <v>33</v>
      </c>
      <c r="E10" s="16">
        <v>76.27</v>
      </c>
      <c r="F10" s="17">
        <v>38.14</v>
      </c>
      <c r="G10" s="19">
        <v>81.67</v>
      </c>
      <c r="H10" s="17">
        <v>40.84</v>
      </c>
      <c r="I10" s="17">
        <v>78.98</v>
      </c>
      <c r="J10" s="15">
        <v>1</v>
      </c>
      <c r="K10" s="13"/>
    </row>
    <row r="11" s="2" customFormat="1" ht="46" customHeight="1" spans="1:11">
      <c r="A11" s="13">
        <v>8</v>
      </c>
      <c r="B11" s="14" t="s">
        <v>34</v>
      </c>
      <c r="C11" s="15" t="s">
        <v>35</v>
      </c>
      <c r="D11" s="15" t="s">
        <v>36</v>
      </c>
      <c r="E11" s="16">
        <v>82.93</v>
      </c>
      <c r="F11" s="17">
        <v>41.47</v>
      </c>
      <c r="G11" s="18">
        <v>77.33</v>
      </c>
      <c r="H11" s="17">
        <v>38.67</v>
      </c>
      <c r="I11" s="17">
        <v>80.14</v>
      </c>
      <c r="J11" s="15">
        <v>1</v>
      </c>
      <c r="K11" s="13"/>
    </row>
    <row r="12" s="2" customFormat="1" ht="46" customHeight="1" spans="1:11">
      <c r="A12" s="13">
        <v>9</v>
      </c>
      <c r="B12" s="14" t="s">
        <v>37</v>
      </c>
      <c r="C12" s="15" t="s">
        <v>38</v>
      </c>
      <c r="D12" s="15" t="s">
        <v>39</v>
      </c>
      <c r="E12" s="16">
        <v>76.47</v>
      </c>
      <c r="F12" s="17">
        <v>38.24</v>
      </c>
      <c r="G12" s="18">
        <v>78.5</v>
      </c>
      <c r="H12" s="17">
        <v>39.25</v>
      </c>
      <c r="I12" s="17">
        <v>77.49</v>
      </c>
      <c r="J12" s="15">
        <v>1</v>
      </c>
      <c r="K12" s="13"/>
    </row>
    <row r="13" s="2" customFormat="1" ht="46" customHeight="1" spans="1:11">
      <c r="A13" s="13">
        <v>10</v>
      </c>
      <c r="B13" s="14" t="s">
        <v>40</v>
      </c>
      <c r="C13" s="15" t="s">
        <v>41</v>
      </c>
      <c r="D13" s="15" t="s">
        <v>42</v>
      </c>
      <c r="E13" s="20">
        <v>79.7</v>
      </c>
      <c r="F13" s="17">
        <v>39.85</v>
      </c>
      <c r="G13" s="18">
        <v>83.5</v>
      </c>
      <c r="H13" s="17">
        <v>41.75</v>
      </c>
      <c r="I13" s="17">
        <v>81.6</v>
      </c>
      <c r="J13" s="15">
        <v>1</v>
      </c>
      <c r="K13" s="13"/>
    </row>
    <row r="14" s="2" customFormat="1" ht="46" customHeight="1" spans="1:11">
      <c r="A14" s="13">
        <v>11</v>
      </c>
      <c r="B14" s="14" t="s">
        <v>43</v>
      </c>
      <c r="C14" s="15" t="s">
        <v>44</v>
      </c>
      <c r="D14" s="15" t="s">
        <v>45</v>
      </c>
      <c r="E14" s="16">
        <v>72.25</v>
      </c>
      <c r="F14" s="17">
        <v>36.13</v>
      </c>
      <c r="G14" s="18">
        <v>77.83</v>
      </c>
      <c r="H14" s="17">
        <v>38.92</v>
      </c>
      <c r="I14" s="17">
        <v>75.05</v>
      </c>
      <c r="J14" s="15">
        <v>1</v>
      </c>
      <c r="K14" s="13"/>
    </row>
    <row r="15" s="2" customFormat="1" ht="46" customHeight="1" spans="1:11">
      <c r="A15" s="13">
        <v>12</v>
      </c>
      <c r="B15" s="14" t="s">
        <v>46</v>
      </c>
      <c r="C15" s="15" t="s">
        <v>47</v>
      </c>
      <c r="D15" s="15" t="s">
        <v>48</v>
      </c>
      <c r="E15" s="16">
        <v>75.36</v>
      </c>
      <c r="F15" s="17">
        <v>37.68</v>
      </c>
      <c r="G15" s="18">
        <v>80.83</v>
      </c>
      <c r="H15" s="17">
        <v>40.42</v>
      </c>
      <c r="I15" s="17">
        <v>78.1</v>
      </c>
      <c r="J15" s="15">
        <v>1</v>
      </c>
      <c r="K15" s="13"/>
    </row>
    <row r="16" s="2" customFormat="1" ht="46" customHeight="1" spans="1:11">
      <c r="A16" s="13">
        <v>13</v>
      </c>
      <c r="B16" s="14" t="s">
        <v>49</v>
      </c>
      <c r="C16" s="15" t="s">
        <v>50</v>
      </c>
      <c r="D16" s="15" t="s">
        <v>51</v>
      </c>
      <c r="E16" s="16">
        <v>74.2</v>
      </c>
      <c r="F16" s="17">
        <v>37.1</v>
      </c>
      <c r="G16" s="18">
        <v>70.5</v>
      </c>
      <c r="H16" s="17">
        <v>35.25</v>
      </c>
      <c r="I16" s="22">
        <v>72.35</v>
      </c>
      <c r="J16" s="15">
        <v>1</v>
      </c>
      <c r="K16" s="13"/>
    </row>
    <row r="17" s="2" customFormat="1" ht="46" customHeight="1" spans="1:11">
      <c r="A17" s="13">
        <v>14</v>
      </c>
      <c r="B17" s="14" t="s">
        <v>49</v>
      </c>
      <c r="C17" s="15" t="str">
        <f>"202403020106"</f>
        <v>202403020106</v>
      </c>
      <c r="D17" s="15" t="str">
        <f>"陈玉兰"</f>
        <v>陈玉兰</v>
      </c>
      <c r="E17" s="16">
        <v>73.16</v>
      </c>
      <c r="F17" s="17">
        <f t="shared" ref="F17:F20" si="0">E17*0.5</f>
        <v>36.58</v>
      </c>
      <c r="G17" s="21">
        <v>68.83</v>
      </c>
      <c r="H17" s="17">
        <f t="shared" ref="H17:H20" si="1">G17*0.5</f>
        <v>34.42</v>
      </c>
      <c r="I17" s="22">
        <f t="shared" ref="I17:I20" si="2">F17+H17</f>
        <v>71</v>
      </c>
      <c r="J17" s="15">
        <v>2</v>
      </c>
      <c r="K17" s="13"/>
    </row>
    <row r="18" s="2" customFormat="1" ht="46" customHeight="1" spans="1:11">
      <c r="A18" s="13">
        <v>15</v>
      </c>
      <c r="B18" s="14" t="s">
        <v>52</v>
      </c>
      <c r="C18" s="15" t="s">
        <v>53</v>
      </c>
      <c r="D18" s="15" t="s">
        <v>54</v>
      </c>
      <c r="E18" s="16">
        <v>76.21</v>
      </c>
      <c r="F18" s="17">
        <v>38.11</v>
      </c>
      <c r="G18" s="21">
        <v>72.83</v>
      </c>
      <c r="H18" s="17">
        <v>36.42</v>
      </c>
      <c r="I18" s="22">
        <v>74.53</v>
      </c>
      <c r="J18" s="15">
        <v>1</v>
      </c>
      <c r="K18" s="13"/>
    </row>
    <row r="19" s="2" customFormat="1" ht="46" customHeight="1" spans="1:11">
      <c r="A19" s="13">
        <v>16</v>
      </c>
      <c r="B19" s="14" t="s">
        <v>52</v>
      </c>
      <c r="C19" s="15" t="str">
        <f>"202403011621"</f>
        <v>202403011621</v>
      </c>
      <c r="D19" s="15" t="str">
        <f>"麦光昊"</f>
        <v>麦光昊</v>
      </c>
      <c r="E19" s="16">
        <v>64.91</v>
      </c>
      <c r="F19" s="17">
        <f t="shared" si="0"/>
        <v>32.46</v>
      </c>
      <c r="G19" s="21">
        <v>77</v>
      </c>
      <c r="H19" s="17">
        <f t="shared" si="1"/>
        <v>38.5</v>
      </c>
      <c r="I19" s="22">
        <f t="shared" si="2"/>
        <v>70.96</v>
      </c>
      <c r="J19" s="15">
        <v>2</v>
      </c>
      <c r="K19" s="13"/>
    </row>
    <row r="20" s="2" customFormat="1" ht="46" customHeight="1" spans="1:11">
      <c r="A20" s="13">
        <v>17</v>
      </c>
      <c r="B20" s="14" t="s">
        <v>52</v>
      </c>
      <c r="C20" s="15" t="str">
        <f>"202403011505"</f>
        <v>202403011505</v>
      </c>
      <c r="D20" s="15" t="str">
        <f>"颜琪"</f>
        <v>颜琪</v>
      </c>
      <c r="E20" s="16">
        <v>66.9</v>
      </c>
      <c r="F20" s="17">
        <f t="shared" si="0"/>
        <v>33.45</v>
      </c>
      <c r="G20" s="21">
        <v>74.17</v>
      </c>
      <c r="H20" s="17">
        <f t="shared" si="1"/>
        <v>37.09</v>
      </c>
      <c r="I20" s="22">
        <f t="shared" si="2"/>
        <v>70.54</v>
      </c>
      <c r="J20" s="15">
        <v>3</v>
      </c>
      <c r="K20" s="13"/>
    </row>
    <row r="21" s="2" customFormat="1" ht="46" customHeight="1" spans="1:11">
      <c r="A21" s="13">
        <v>18</v>
      </c>
      <c r="B21" s="14" t="s">
        <v>55</v>
      </c>
      <c r="C21" s="15" t="s">
        <v>56</v>
      </c>
      <c r="D21" s="15" t="s">
        <v>57</v>
      </c>
      <c r="E21" s="16">
        <v>73.36</v>
      </c>
      <c r="F21" s="17">
        <v>36.68</v>
      </c>
      <c r="G21" s="21">
        <v>74</v>
      </c>
      <c r="H21" s="17">
        <v>37</v>
      </c>
      <c r="I21" s="17">
        <v>73.68</v>
      </c>
      <c r="J21" s="15">
        <v>1</v>
      </c>
      <c r="K21" s="13"/>
    </row>
    <row r="22" s="2" customFormat="1" ht="46" customHeight="1" spans="1:11">
      <c r="A22" s="13">
        <v>19</v>
      </c>
      <c r="B22" s="14" t="s">
        <v>58</v>
      </c>
      <c r="C22" s="15" t="s">
        <v>59</v>
      </c>
      <c r="D22" s="15" t="s">
        <v>60</v>
      </c>
      <c r="E22" s="20">
        <v>65.75</v>
      </c>
      <c r="F22" s="17">
        <v>32.88</v>
      </c>
      <c r="G22" s="21">
        <v>79.67</v>
      </c>
      <c r="H22" s="17">
        <v>39.84</v>
      </c>
      <c r="I22" s="17">
        <v>72.72</v>
      </c>
      <c r="J22" s="15">
        <v>1</v>
      </c>
      <c r="K22" s="13"/>
    </row>
    <row r="23" s="2" customFormat="1" ht="46" customHeight="1" spans="1:11">
      <c r="A23" s="13">
        <v>20</v>
      </c>
      <c r="B23" s="14" t="s">
        <v>61</v>
      </c>
      <c r="C23" s="15" t="s">
        <v>62</v>
      </c>
      <c r="D23" s="15" t="s">
        <v>63</v>
      </c>
      <c r="E23" s="16">
        <v>75.15</v>
      </c>
      <c r="F23" s="17">
        <v>37.58</v>
      </c>
      <c r="G23" s="21">
        <v>79.67</v>
      </c>
      <c r="H23" s="17">
        <v>39.84</v>
      </c>
      <c r="I23" s="17">
        <v>77.42</v>
      </c>
      <c r="J23" s="15">
        <v>1</v>
      </c>
      <c r="K23" s="13"/>
    </row>
    <row r="24" s="2" customFormat="1" ht="46" customHeight="1" spans="1:11">
      <c r="A24" s="13">
        <v>21</v>
      </c>
      <c r="B24" s="14" t="s">
        <v>64</v>
      </c>
      <c r="C24" s="15" t="s">
        <v>65</v>
      </c>
      <c r="D24" s="15" t="s">
        <v>66</v>
      </c>
      <c r="E24" s="16">
        <v>75.64</v>
      </c>
      <c r="F24" s="17">
        <v>37.82</v>
      </c>
      <c r="G24" s="21">
        <v>73</v>
      </c>
      <c r="H24" s="17">
        <v>36.5</v>
      </c>
      <c r="I24" s="17">
        <v>74.32</v>
      </c>
      <c r="J24" s="15">
        <v>1</v>
      </c>
      <c r="K24" s="13"/>
    </row>
    <row r="25" s="2" customFormat="1" ht="46" customHeight="1" spans="1:11">
      <c r="A25" s="13">
        <v>22</v>
      </c>
      <c r="B25" s="14" t="s">
        <v>67</v>
      </c>
      <c r="C25" s="15" t="s">
        <v>68</v>
      </c>
      <c r="D25" s="15" t="s">
        <v>69</v>
      </c>
      <c r="E25" s="20">
        <v>60.35</v>
      </c>
      <c r="F25" s="17">
        <v>30.18</v>
      </c>
      <c r="G25" s="21">
        <v>77.67</v>
      </c>
      <c r="H25" s="17">
        <v>38.84</v>
      </c>
      <c r="I25" s="17">
        <v>69.02</v>
      </c>
      <c r="J25" s="15">
        <v>1</v>
      </c>
      <c r="K25" s="13"/>
    </row>
    <row r="26" s="2" customFormat="1" ht="46" customHeight="1" spans="1:11">
      <c r="A26" s="13">
        <v>23</v>
      </c>
      <c r="B26" s="14" t="s">
        <v>70</v>
      </c>
      <c r="C26" s="15" t="s">
        <v>71</v>
      </c>
      <c r="D26" s="15" t="s">
        <v>72</v>
      </c>
      <c r="E26" s="16">
        <v>76.21</v>
      </c>
      <c r="F26" s="17">
        <v>38.11</v>
      </c>
      <c r="G26" s="21">
        <v>81</v>
      </c>
      <c r="H26" s="17">
        <v>40.5</v>
      </c>
      <c r="I26" s="17">
        <v>78.61</v>
      </c>
      <c r="J26" s="15">
        <v>1</v>
      </c>
      <c r="K26" s="13"/>
    </row>
    <row r="27" s="2" customFormat="1" ht="46" customHeight="1" spans="1:11">
      <c r="A27" s="13">
        <v>24</v>
      </c>
      <c r="B27" s="14" t="s">
        <v>73</v>
      </c>
      <c r="C27" s="15" t="s">
        <v>74</v>
      </c>
      <c r="D27" s="15" t="s">
        <v>75</v>
      </c>
      <c r="E27" s="16">
        <v>76.68</v>
      </c>
      <c r="F27" s="17">
        <v>38.34</v>
      </c>
      <c r="G27" s="21">
        <v>81.5</v>
      </c>
      <c r="H27" s="17">
        <v>40.75</v>
      </c>
      <c r="I27" s="17">
        <v>79.09</v>
      </c>
      <c r="J27" s="15">
        <v>1</v>
      </c>
      <c r="K27" s="13"/>
    </row>
    <row r="28" s="2" customFormat="1" ht="46" customHeight="1" spans="1:11">
      <c r="A28" s="13">
        <v>25</v>
      </c>
      <c r="B28" s="14" t="s">
        <v>76</v>
      </c>
      <c r="C28" s="15" t="s">
        <v>77</v>
      </c>
      <c r="D28" s="15" t="s">
        <v>78</v>
      </c>
      <c r="E28" s="16">
        <v>82.31</v>
      </c>
      <c r="F28" s="17">
        <v>41.16</v>
      </c>
      <c r="G28" s="21">
        <v>82.17</v>
      </c>
      <c r="H28" s="17">
        <v>41.09</v>
      </c>
      <c r="I28" s="22">
        <v>82.25</v>
      </c>
      <c r="J28" s="15">
        <v>1</v>
      </c>
      <c r="K28" s="13"/>
    </row>
    <row r="29" s="2" customFormat="1" ht="46" customHeight="1" spans="1:11">
      <c r="A29" s="13">
        <v>26</v>
      </c>
      <c r="B29" s="14" t="s">
        <v>76</v>
      </c>
      <c r="C29" s="15" t="str">
        <f>"202403021623"</f>
        <v>202403021623</v>
      </c>
      <c r="D29" s="15" t="str">
        <f>"李佳洪"</f>
        <v>李佳洪</v>
      </c>
      <c r="E29" s="16">
        <v>75.67</v>
      </c>
      <c r="F29" s="17">
        <f t="shared" ref="F29:F31" si="3">E29*0.5</f>
        <v>37.84</v>
      </c>
      <c r="G29" s="21">
        <v>77.83</v>
      </c>
      <c r="H29" s="17">
        <f t="shared" ref="H29:H31" si="4">G29*0.5</f>
        <v>38.92</v>
      </c>
      <c r="I29" s="22">
        <f t="shared" ref="I29:I31" si="5">F29+H29</f>
        <v>76.76</v>
      </c>
      <c r="J29" s="15">
        <v>2</v>
      </c>
      <c r="K29" s="13"/>
    </row>
    <row r="30" s="2" customFormat="1" ht="46" customHeight="1" spans="1:11">
      <c r="A30" s="13">
        <v>27</v>
      </c>
      <c r="B30" s="14" t="s">
        <v>76</v>
      </c>
      <c r="C30" s="15" t="str">
        <f>"202403020903"</f>
        <v>202403020903</v>
      </c>
      <c r="D30" s="15" t="str">
        <f>"王恪慧"</f>
        <v>王恪慧</v>
      </c>
      <c r="E30" s="16">
        <v>79.6</v>
      </c>
      <c r="F30" s="17">
        <f t="shared" si="3"/>
        <v>39.8</v>
      </c>
      <c r="G30" s="21">
        <v>73</v>
      </c>
      <c r="H30" s="17">
        <f t="shared" si="4"/>
        <v>36.5</v>
      </c>
      <c r="I30" s="22">
        <f t="shared" si="5"/>
        <v>76.3</v>
      </c>
      <c r="J30" s="15">
        <v>3</v>
      </c>
      <c r="K30" s="13"/>
    </row>
    <row r="31" s="2" customFormat="1" ht="46" customHeight="1" spans="1:11">
      <c r="A31" s="13">
        <v>28</v>
      </c>
      <c r="B31" s="14" t="s">
        <v>76</v>
      </c>
      <c r="C31" s="15" t="str">
        <f>"202403022230"</f>
        <v>202403022230</v>
      </c>
      <c r="D31" s="15" t="str">
        <f>"石晓兰"</f>
        <v>石晓兰</v>
      </c>
      <c r="E31" s="16">
        <v>76.61</v>
      </c>
      <c r="F31" s="17">
        <f t="shared" si="3"/>
        <v>38.31</v>
      </c>
      <c r="G31" s="21">
        <v>75.67</v>
      </c>
      <c r="H31" s="17">
        <f t="shared" si="4"/>
        <v>37.84</v>
      </c>
      <c r="I31" s="22">
        <f t="shared" si="5"/>
        <v>76.15</v>
      </c>
      <c r="J31" s="15">
        <v>4</v>
      </c>
      <c r="K31" s="13"/>
    </row>
    <row r="32" s="2" customFormat="1" ht="46" customHeight="1" spans="1:11">
      <c r="A32" s="13">
        <v>29</v>
      </c>
      <c r="B32" s="14" t="s">
        <v>79</v>
      </c>
      <c r="C32" s="15" t="s">
        <v>80</v>
      </c>
      <c r="D32" s="15" t="s">
        <v>81</v>
      </c>
      <c r="E32" s="16">
        <v>70.45</v>
      </c>
      <c r="F32" s="17">
        <v>35.23</v>
      </c>
      <c r="G32" s="21">
        <v>73.33</v>
      </c>
      <c r="H32" s="17">
        <v>36.67</v>
      </c>
      <c r="I32" s="22">
        <v>71.9</v>
      </c>
      <c r="J32" s="15">
        <v>1</v>
      </c>
      <c r="K32" s="13"/>
    </row>
    <row r="33" s="2" customFormat="1" ht="46" customHeight="1" spans="1:11">
      <c r="A33" s="13">
        <v>30</v>
      </c>
      <c r="B33" s="14" t="s">
        <v>79</v>
      </c>
      <c r="C33" s="15" t="str">
        <f>"202403012902"</f>
        <v>202403012902</v>
      </c>
      <c r="D33" s="15" t="str">
        <f>"卢玉辉"</f>
        <v>卢玉辉</v>
      </c>
      <c r="E33" s="16">
        <v>70.3</v>
      </c>
      <c r="F33" s="17">
        <f>E33*0.5</f>
        <v>35.15</v>
      </c>
      <c r="G33" s="21">
        <v>72.67</v>
      </c>
      <c r="H33" s="17">
        <f>G33*0.5</f>
        <v>36.34</v>
      </c>
      <c r="I33" s="22">
        <f>F33+H33</f>
        <v>71.49</v>
      </c>
      <c r="J33" s="15">
        <v>2</v>
      </c>
      <c r="K33" s="13"/>
    </row>
    <row r="34" s="2" customFormat="1" ht="46" customHeight="1" spans="1:11">
      <c r="A34" s="13">
        <v>31</v>
      </c>
      <c r="B34" s="14" t="s">
        <v>79</v>
      </c>
      <c r="C34" s="15" t="str">
        <f>"202403012707"</f>
        <v>202403012707</v>
      </c>
      <c r="D34" s="15" t="str">
        <f>"李玉君"</f>
        <v>李玉君</v>
      </c>
      <c r="E34" s="16">
        <v>71.2</v>
      </c>
      <c r="F34" s="17">
        <f>E34*0.5</f>
        <v>35.6</v>
      </c>
      <c r="G34" s="21">
        <v>70.33</v>
      </c>
      <c r="H34" s="17">
        <f>G34*0.5</f>
        <v>35.17</v>
      </c>
      <c r="I34" s="22">
        <f>F34+H34</f>
        <v>70.77</v>
      </c>
      <c r="J34" s="15">
        <v>3</v>
      </c>
      <c r="K34" s="13"/>
    </row>
    <row r="35" s="2" customFormat="1" ht="46" customHeight="1" spans="1:11">
      <c r="A35" s="13">
        <v>32</v>
      </c>
      <c r="B35" s="14" t="s">
        <v>82</v>
      </c>
      <c r="C35" s="15" t="s">
        <v>83</v>
      </c>
      <c r="D35" s="15" t="s">
        <v>84</v>
      </c>
      <c r="E35" s="16">
        <v>74.65</v>
      </c>
      <c r="F35" s="17">
        <v>37.33</v>
      </c>
      <c r="G35" s="21">
        <v>82.83</v>
      </c>
      <c r="H35" s="17">
        <v>41.42</v>
      </c>
      <c r="I35" s="17">
        <v>78.75</v>
      </c>
      <c r="J35" s="15">
        <v>1</v>
      </c>
      <c r="K35" s="13"/>
    </row>
    <row r="36" s="2" customFormat="1" ht="46" customHeight="1" spans="1:11">
      <c r="A36" s="13">
        <v>33</v>
      </c>
      <c r="B36" s="14" t="s">
        <v>85</v>
      </c>
      <c r="C36" s="15" t="s">
        <v>86</v>
      </c>
      <c r="D36" s="15" t="s">
        <v>87</v>
      </c>
      <c r="E36" s="16">
        <v>79.84</v>
      </c>
      <c r="F36" s="17">
        <v>39.92</v>
      </c>
      <c r="G36" s="21">
        <v>83.17</v>
      </c>
      <c r="H36" s="17">
        <v>41.59</v>
      </c>
      <c r="I36" s="17">
        <v>81.51</v>
      </c>
      <c r="J36" s="15">
        <v>1</v>
      </c>
      <c r="K36" s="13"/>
    </row>
    <row r="37" s="2" customFormat="1" ht="46" customHeight="1" spans="1:11">
      <c r="A37" s="13">
        <v>34</v>
      </c>
      <c r="B37" s="14" t="s">
        <v>88</v>
      </c>
      <c r="C37" s="15" t="s">
        <v>89</v>
      </c>
      <c r="D37" s="15" t="s">
        <v>90</v>
      </c>
      <c r="E37" s="16">
        <v>76.77</v>
      </c>
      <c r="F37" s="17">
        <v>38.39</v>
      </c>
      <c r="G37" s="21">
        <v>75</v>
      </c>
      <c r="H37" s="17">
        <v>37.5</v>
      </c>
      <c r="I37" s="17">
        <v>75.89</v>
      </c>
      <c r="J37" s="15">
        <v>1</v>
      </c>
      <c r="K37" s="13"/>
    </row>
    <row r="38" s="2" customFormat="1" ht="46" customHeight="1" spans="1:11">
      <c r="A38" s="13">
        <v>35</v>
      </c>
      <c r="B38" s="14" t="s">
        <v>91</v>
      </c>
      <c r="C38" s="15" t="s">
        <v>92</v>
      </c>
      <c r="D38" s="15" t="s">
        <v>93</v>
      </c>
      <c r="E38" s="16">
        <v>70.35</v>
      </c>
      <c r="F38" s="17">
        <v>35.18</v>
      </c>
      <c r="G38" s="21">
        <v>84</v>
      </c>
      <c r="H38" s="17">
        <v>42</v>
      </c>
      <c r="I38" s="17">
        <v>77.18</v>
      </c>
      <c r="J38" s="15">
        <v>1</v>
      </c>
      <c r="K38" s="13"/>
    </row>
    <row r="39" s="2" customFormat="1" ht="46" customHeight="1" spans="1:11">
      <c r="A39" s="13">
        <v>36</v>
      </c>
      <c r="B39" s="14" t="s">
        <v>94</v>
      </c>
      <c r="C39" s="15" t="s">
        <v>95</v>
      </c>
      <c r="D39" s="15" t="s">
        <v>96</v>
      </c>
      <c r="E39" s="16">
        <v>74.71</v>
      </c>
      <c r="F39" s="17">
        <v>37.36</v>
      </c>
      <c r="G39" s="21">
        <v>81.33</v>
      </c>
      <c r="H39" s="17">
        <v>40.67</v>
      </c>
      <c r="I39" s="17">
        <v>78.03</v>
      </c>
      <c r="J39" s="15">
        <v>1</v>
      </c>
      <c r="K39" s="13"/>
    </row>
    <row r="40" s="2" customFormat="1" ht="46" customHeight="1" spans="1:11">
      <c r="A40" s="13">
        <v>37</v>
      </c>
      <c r="B40" s="14" t="s">
        <v>97</v>
      </c>
      <c r="C40" s="15" t="s">
        <v>98</v>
      </c>
      <c r="D40" s="15" t="s">
        <v>99</v>
      </c>
      <c r="E40" s="16">
        <v>73.62</v>
      </c>
      <c r="F40" s="17">
        <v>36.81</v>
      </c>
      <c r="G40" s="21">
        <v>76.5</v>
      </c>
      <c r="H40" s="17">
        <v>38.25</v>
      </c>
      <c r="I40" s="17">
        <v>75.06</v>
      </c>
      <c r="J40" s="15">
        <v>1</v>
      </c>
      <c r="K40" s="13"/>
    </row>
    <row r="41" s="2" customFormat="1" ht="46" customHeight="1" spans="1:11">
      <c r="A41" s="13">
        <v>38</v>
      </c>
      <c r="B41" s="14" t="s">
        <v>100</v>
      </c>
      <c r="C41" s="15" t="s">
        <v>101</v>
      </c>
      <c r="D41" s="15" t="s">
        <v>102</v>
      </c>
      <c r="E41" s="16">
        <v>73.91</v>
      </c>
      <c r="F41" s="17">
        <v>36.96</v>
      </c>
      <c r="G41" s="21">
        <v>72.67</v>
      </c>
      <c r="H41" s="17">
        <v>36.34</v>
      </c>
      <c r="I41" s="17">
        <v>73.3</v>
      </c>
      <c r="J41" s="15">
        <v>1</v>
      </c>
      <c r="K41" s="13"/>
    </row>
    <row r="42" s="2" customFormat="1" ht="46" customHeight="1" spans="1:11">
      <c r="A42" s="13">
        <v>39</v>
      </c>
      <c r="B42" s="14" t="s">
        <v>103</v>
      </c>
      <c r="C42" s="15" t="s">
        <v>104</v>
      </c>
      <c r="D42" s="15" t="s">
        <v>105</v>
      </c>
      <c r="E42" s="16">
        <v>75.33</v>
      </c>
      <c r="F42" s="17">
        <v>37.67</v>
      </c>
      <c r="G42" s="21">
        <v>73</v>
      </c>
      <c r="H42" s="17">
        <v>36.5</v>
      </c>
      <c r="I42" s="17">
        <v>74.17</v>
      </c>
      <c r="J42" s="15">
        <v>1</v>
      </c>
      <c r="K42" s="13"/>
    </row>
    <row r="43" s="2" customFormat="1" ht="46" customHeight="1" spans="1:11">
      <c r="A43" s="13">
        <v>40</v>
      </c>
      <c r="B43" s="14" t="s">
        <v>106</v>
      </c>
      <c r="C43" s="15" t="s">
        <v>107</v>
      </c>
      <c r="D43" s="15" t="s">
        <v>108</v>
      </c>
      <c r="E43" s="16">
        <v>79.48</v>
      </c>
      <c r="F43" s="17">
        <v>39.74</v>
      </c>
      <c r="G43" s="21">
        <v>61.5</v>
      </c>
      <c r="H43" s="17">
        <v>30.75</v>
      </c>
      <c r="I43" s="17">
        <v>70.49</v>
      </c>
      <c r="J43" s="15">
        <v>1</v>
      </c>
      <c r="K43" s="13"/>
    </row>
    <row r="44" s="2" customFormat="1" ht="46" customHeight="1" spans="1:11">
      <c r="A44" s="13">
        <v>41</v>
      </c>
      <c r="B44" s="14" t="s">
        <v>109</v>
      </c>
      <c r="C44" s="15" t="s">
        <v>110</v>
      </c>
      <c r="D44" s="15" t="s">
        <v>111</v>
      </c>
      <c r="E44" s="16">
        <v>75</v>
      </c>
      <c r="F44" s="17">
        <v>37.5</v>
      </c>
      <c r="G44" s="21">
        <v>81.33</v>
      </c>
      <c r="H44" s="17">
        <v>40.67</v>
      </c>
      <c r="I44" s="17">
        <v>78.17</v>
      </c>
      <c r="J44" s="15">
        <v>1</v>
      </c>
      <c r="K44" s="13"/>
    </row>
    <row r="45" s="2" customFormat="1" ht="46" customHeight="1" spans="1:11">
      <c r="A45" s="13">
        <v>42</v>
      </c>
      <c r="B45" s="14" t="s">
        <v>112</v>
      </c>
      <c r="C45" s="15" t="s">
        <v>113</v>
      </c>
      <c r="D45" s="15" t="s">
        <v>114</v>
      </c>
      <c r="E45" s="16">
        <v>73.16</v>
      </c>
      <c r="F45" s="17">
        <v>36.58</v>
      </c>
      <c r="G45" s="21">
        <v>78.83</v>
      </c>
      <c r="H45" s="17">
        <v>39.42</v>
      </c>
      <c r="I45" s="17">
        <v>76</v>
      </c>
      <c r="J45" s="15">
        <v>1</v>
      </c>
      <c r="K45" s="13"/>
    </row>
    <row r="46" ht="46" customHeight="1" spans="1:11">
      <c r="A46" s="13">
        <v>43</v>
      </c>
      <c r="B46" s="14" t="s">
        <v>115</v>
      </c>
      <c r="C46" s="15" t="str">
        <f>"202403010930"</f>
        <v>202403010930</v>
      </c>
      <c r="D46" s="15" t="str">
        <f>"杨洋"</f>
        <v>杨洋</v>
      </c>
      <c r="E46" s="16">
        <v>73.87</v>
      </c>
      <c r="F46" s="17">
        <f t="shared" ref="F46:F48" si="6">E46*0.5</f>
        <v>36.94</v>
      </c>
      <c r="G46" s="21">
        <v>77.67</v>
      </c>
      <c r="H46" s="17">
        <f t="shared" ref="H46:H48" si="7">G46*0.5</f>
        <v>38.84</v>
      </c>
      <c r="I46" s="17">
        <f t="shared" ref="I46:I48" si="8">F46+H46</f>
        <v>75.78</v>
      </c>
      <c r="J46" s="15">
        <v>1</v>
      </c>
      <c r="K46" s="23"/>
    </row>
    <row r="47" ht="46" customHeight="1" spans="1:11">
      <c r="A47" s="13">
        <v>44</v>
      </c>
      <c r="B47" s="14" t="s">
        <v>116</v>
      </c>
      <c r="C47" s="15" t="str">
        <f>"202403017812"</f>
        <v>202403017812</v>
      </c>
      <c r="D47" s="15" t="str">
        <f>"张林小琢"</f>
        <v>张林小琢</v>
      </c>
      <c r="E47" s="16">
        <v>80.75</v>
      </c>
      <c r="F47" s="17">
        <f t="shared" si="6"/>
        <v>40.38</v>
      </c>
      <c r="G47" s="21">
        <v>86</v>
      </c>
      <c r="H47" s="17">
        <f t="shared" si="7"/>
        <v>43</v>
      </c>
      <c r="I47" s="17">
        <f t="shared" si="8"/>
        <v>83.38</v>
      </c>
      <c r="J47" s="15">
        <v>1</v>
      </c>
      <c r="K47" s="23"/>
    </row>
    <row r="48" ht="46" customHeight="1" spans="1:11">
      <c r="A48" s="13">
        <v>45</v>
      </c>
      <c r="B48" s="14" t="s">
        <v>117</v>
      </c>
      <c r="C48" s="15" t="str">
        <f>"202403011305"</f>
        <v>202403011305</v>
      </c>
      <c r="D48" s="15" t="str">
        <f>"吴彩珍"</f>
        <v>吴彩珍</v>
      </c>
      <c r="E48" s="20">
        <v>76.01</v>
      </c>
      <c r="F48" s="17">
        <f t="shared" si="6"/>
        <v>38.01</v>
      </c>
      <c r="G48" s="21">
        <v>77</v>
      </c>
      <c r="H48" s="17">
        <f t="shared" si="7"/>
        <v>38.5</v>
      </c>
      <c r="I48" s="17">
        <f t="shared" si="8"/>
        <v>76.51</v>
      </c>
      <c r="J48" s="15">
        <v>1</v>
      </c>
      <c r="K48" s="23"/>
    </row>
  </sheetData>
  <mergeCells count="2">
    <mergeCell ref="A1:K1"/>
    <mergeCell ref="A2:K2"/>
  </mergeCells>
  <printOptions horizontalCentered="1"/>
  <pageMargins left="0.0784722222222222" right="0.196527777777778" top="0.0388888888888889" bottom="0.0784722222222222" header="0.236111111111111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2024-04-23T03:49:04Z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EC0765831CE1478DB816DD5B323E3BD8</vt:lpwstr>
  </property>
  <property fmtid="{D5CDD505-2E9C-101B-9397-08002B2CF9AE}" pid="3" name="KSOProductBuildVer">
    <vt:lpwstr>2052-11.8.2.8411</vt:lpwstr>
  </property>
</Properties>
</file>