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Sheet1!$A$4:$L$4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<sst xmlns="http://schemas.openxmlformats.org/spreadsheetml/2006/main" count="196" uniqueCount="153">
  <si>
    <t>附件1</t>
  </si>
  <si>
    <t>2024年邵阳市中心医院公开招聘入围现场资格审查对象名单</t>
  </si>
  <si>
    <t>序号</t>
  </si>
  <si>
    <t>岗位名称</t>
  </si>
  <si>
    <t>招聘
计划</t>
  </si>
  <si>
    <t>入围
比例</t>
  </si>
  <si>
    <t>入围现场资格审查人员姓名</t>
  </si>
  <si>
    <t>入围现场资格审查准考证号</t>
  </si>
  <si>
    <t>笔试
成绩</t>
  </si>
  <si>
    <t>排名</t>
  </si>
  <si>
    <t>1-老年老干科医师</t>
  </si>
  <si>
    <t>1：2</t>
  </si>
  <si>
    <t>刘佳</t>
  </si>
  <si>
    <t>颜仲光</t>
  </si>
  <si>
    <t>3-输血科医师</t>
  </si>
  <si>
    <t>王南楠</t>
  </si>
  <si>
    <t>陈美秀</t>
  </si>
  <si>
    <t>4-血液科医师</t>
  </si>
  <si>
    <t>曾腾达</t>
  </si>
  <si>
    <t>5-血液科医师</t>
  </si>
  <si>
    <t>龚佳惠</t>
  </si>
  <si>
    <t>向黎明</t>
  </si>
  <si>
    <t>6-妇科医师</t>
  </si>
  <si>
    <t>吴雨程</t>
  </si>
  <si>
    <t>梁雪宁</t>
  </si>
  <si>
    <t>张红梅</t>
  </si>
  <si>
    <t>黄梦颖</t>
  </si>
  <si>
    <t>7-胃肠外科医师</t>
  </si>
  <si>
    <t>刘宇航</t>
  </si>
  <si>
    <t>曾垂烨</t>
  </si>
  <si>
    <t>9-肾病内科医师</t>
  </si>
  <si>
    <t>赵悦</t>
  </si>
  <si>
    <t>银平</t>
  </si>
  <si>
    <t>10-医学检验科技师</t>
  </si>
  <si>
    <t>唐成嵛</t>
  </si>
  <si>
    <t>刘鑫源</t>
  </si>
  <si>
    <t>11-医学检验科技师</t>
  </si>
  <si>
    <t>刘诗妩</t>
  </si>
  <si>
    <t>李琼玉</t>
  </si>
  <si>
    <t>13-重症医学科医师</t>
  </si>
  <si>
    <t>黄焱鑫</t>
  </si>
  <si>
    <t>谢贵贵</t>
  </si>
  <si>
    <t>李康健</t>
  </si>
  <si>
    <t>刘正刚</t>
  </si>
  <si>
    <t>葛一亨</t>
  </si>
  <si>
    <t>尹华婕</t>
  </si>
  <si>
    <t>邓群琳</t>
  </si>
  <si>
    <t>曹琬琪</t>
  </si>
  <si>
    <t>彭达</t>
  </si>
  <si>
    <t>黄子炎</t>
  </si>
  <si>
    <t>周灿</t>
  </si>
  <si>
    <t>夏宝票</t>
  </si>
  <si>
    <t>屈峻杰</t>
  </si>
  <si>
    <t>谭思豪</t>
  </si>
  <si>
    <t>15-影像科医师</t>
  </si>
  <si>
    <t>何海峰</t>
  </si>
  <si>
    <t>曾淑敏</t>
  </si>
  <si>
    <t>李洁琼</t>
  </si>
  <si>
    <t>何佳妮</t>
  </si>
  <si>
    <t>17-皮肤科医师</t>
  </si>
  <si>
    <t>杨雅婷</t>
  </si>
  <si>
    <t>屈淼</t>
  </si>
  <si>
    <t>18-眼科医师</t>
  </si>
  <si>
    <t>夏家毅</t>
  </si>
  <si>
    <t>王露珏</t>
  </si>
  <si>
    <t>19-病理科医师</t>
  </si>
  <si>
    <t>肖博</t>
  </si>
  <si>
    <t>20-病理科医师</t>
  </si>
  <si>
    <t>苏晗颖</t>
  </si>
  <si>
    <t>刘嘉颖</t>
  </si>
  <si>
    <t>22-病理科技师</t>
  </si>
  <si>
    <t>刘晨</t>
  </si>
  <si>
    <t>侯沁</t>
  </si>
  <si>
    <t>24-耳鼻咽喉科医师</t>
  </si>
  <si>
    <t>杨娜</t>
  </si>
  <si>
    <t>孙洁</t>
  </si>
  <si>
    <t>25-超声诊断科医师</t>
  </si>
  <si>
    <t>宁靖</t>
  </si>
  <si>
    <t>李玉玲</t>
  </si>
  <si>
    <t>27-超声诊断科医师</t>
  </si>
  <si>
    <t>曾倩</t>
  </si>
  <si>
    <t>28-消化内科医师</t>
  </si>
  <si>
    <t>唐嘉敏</t>
  </si>
  <si>
    <t>李回香</t>
  </si>
  <si>
    <t>29-口腔科医师</t>
  </si>
  <si>
    <t>罗莹</t>
  </si>
  <si>
    <t>30-营养科医师</t>
  </si>
  <si>
    <t>谭珂</t>
  </si>
  <si>
    <t>刘璇</t>
  </si>
  <si>
    <t>31-呼吸与危重症医学科
医师</t>
  </si>
  <si>
    <t>何苗勃</t>
  </si>
  <si>
    <t>刘思</t>
  </si>
  <si>
    <t>吴敦刘</t>
  </si>
  <si>
    <t>周娟</t>
  </si>
  <si>
    <t>32-产科医师</t>
  </si>
  <si>
    <t>贺桂珍</t>
  </si>
  <si>
    <t>36-康复医学科医师</t>
  </si>
  <si>
    <t>曾唐灏</t>
  </si>
  <si>
    <t>37-康复医学科针灸推拿师</t>
  </si>
  <si>
    <t>黄倩</t>
  </si>
  <si>
    <t>张茜</t>
  </si>
  <si>
    <t>38-骨外科医师</t>
  </si>
  <si>
    <t>王伟</t>
  </si>
  <si>
    <t>陈岳明</t>
  </si>
  <si>
    <t>赵望</t>
  </si>
  <si>
    <t>胡斌</t>
  </si>
  <si>
    <t>39-泌尿外科医师</t>
  </si>
  <si>
    <t>刘锴</t>
  </si>
  <si>
    <t>贺谆</t>
  </si>
  <si>
    <t>40-心血管内科医师</t>
  </si>
  <si>
    <t>粟晨</t>
  </si>
  <si>
    <t>王升</t>
  </si>
  <si>
    <t>41-心血管内科医师</t>
  </si>
  <si>
    <t>鲁濛</t>
  </si>
  <si>
    <t>唐简任</t>
  </si>
  <si>
    <t>42-CCU病房呼吸内科医师</t>
  </si>
  <si>
    <t>李燕岚</t>
  </si>
  <si>
    <t>43-神经外科医师</t>
  </si>
  <si>
    <t>李臻</t>
  </si>
  <si>
    <t>李琛茁</t>
  </si>
  <si>
    <t>45-麻醉科医师</t>
  </si>
  <si>
    <t>孟千港</t>
  </si>
  <si>
    <t>李芳灼</t>
  </si>
  <si>
    <t>易珍</t>
  </si>
  <si>
    <t>范芷芩</t>
  </si>
  <si>
    <t>46-麻醉科医师</t>
  </si>
  <si>
    <t>谭港凯</t>
  </si>
  <si>
    <t>谢海巍</t>
  </si>
  <si>
    <t>47-麻醉科医师</t>
  </si>
  <si>
    <t>刘军林</t>
  </si>
  <si>
    <t>毛丽丝</t>
  </si>
  <si>
    <t>48-肿瘤研究室研究员</t>
  </si>
  <si>
    <t>何笑波</t>
  </si>
  <si>
    <t>滕石山</t>
  </si>
  <si>
    <t>49-中药师</t>
  </si>
  <si>
    <t>王馨平</t>
  </si>
  <si>
    <t>刘珊瑚</t>
  </si>
  <si>
    <t>50-药学部药师</t>
  </si>
  <si>
    <t>刘慧</t>
  </si>
  <si>
    <t>王玲</t>
  </si>
  <si>
    <t>51-药学部药师</t>
  </si>
  <si>
    <t>廖武灿</t>
  </si>
  <si>
    <t>52-药学部药师</t>
  </si>
  <si>
    <t>刘亚岚</t>
  </si>
  <si>
    <t>唐思苗</t>
  </si>
  <si>
    <t>54-心理咨询中心精神病医师</t>
  </si>
  <si>
    <t>周峥嵘</t>
  </si>
  <si>
    <t>龙丽英</t>
  </si>
  <si>
    <t>56-护理部干事</t>
  </si>
  <si>
    <t>陈蕾</t>
  </si>
  <si>
    <t>申继传</t>
  </si>
  <si>
    <t>刘娟</t>
  </si>
  <si>
    <t>赵琪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</si>
</sst>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楷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4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view="pageBreakPreview" zoomScaleNormal="100" topLeftCell="A4" workbookViewId="0">
      <selection activeCell="K22" sqref="K22"/>
    </sheetView>
  </sheetViews>
  <sheetFormatPr defaultColWidth="9" defaultRowHeight="14.25" outlineLevelCol="7"/>
  <cols>
    <col min="1" max="1" width="6.44166666666667" style="1" customWidth="1"/>
    <col min="2" max="2" width="20.225" style="1" customWidth="1"/>
    <col min="3" max="3" width="6.375" style="1" customWidth="1"/>
    <col min="4" max="4" width="6.5" style="1" customWidth="1"/>
    <col min="5" max="5" width="16.775" style="2" customWidth="1"/>
    <col min="6" max="6" width="15" style="2" customWidth="1"/>
    <col min="7" max="7" width="6.375" style="2" customWidth="1"/>
    <col min="8" max="8" width="9.09166666666667" style="2" customWidth="1"/>
    <col min="9" max="9" width="8.375" style="3" customWidth="1"/>
  </cols>
  <sheetData>
    <row r="1" spans="1:1">
      <c r="A1" s="4" t="s">
        <v>0</v>
      </c>
    </row>
    <row r="2" ht="22.5" spans="1:8">
      <c r="A2" s="5" t="s">
        <v>1</v>
      </c>
      <c r="B2" s="5"/>
      <c r="C2" s="5"/>
      <c r="D2" s="5"/>
      <c r="E2" s="5"/>
      <c r="F2" s="5"/>
      <c r="G2" s="5"/>
      <c r="H2" s="5"/>
    </row>
    <row r="3" ht="13.5" spans="1:8">
      <c r="A3" s="6"/>
      <c r="B3" s="7"/>
      <c r="C3" s="7"/>
      <c r="D3" s="7"/>
      <c r="E3" s="8"/>
      <c r="F3" s="8"/>
      <c r="G3" s="8"/>
      <c r="H3" s="8"/>
    </row>
    <row r="4" ht="56.25" spans="1:8">
      <c r="A4" s="9" t="s">
        <v>2</v>
      </c>
      <c r="B4" s="10" t="s">
        <v>3</v>
      </c>
      <c r="C4" s="9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</row>
    <row r="5" ht="20" customHeight="1" spans="1:8">
      <c r="A5" s="13">
        <v>1</v>
      </c>
      <c r="B5" s="14" t="s">
        <v>10</v>
      </c>
      <c r="C5" s="14">
        <v>1</v>
      </c>
      <c r="D5" s="15" t="s">
        <v>11</v>
      </c>
      <c r="E5" s="16" t="s">
        <v>12</v>
      </c>
      <c r="F5" s="16" t="str">
        <f>"2024010104"</f>
        <v>2024010104</v>
      </c>
      <c r="G5" s="16">
        <v>80.27</v>
      </c>
      <c r="H5" s="16">
        <v>1</v>
      </c>
    </row>
    <row r="6" ht="20" customHeight="1" spans="1:8">
      <c r="A6" s="13">
        <v>2</v>
      </c>
      <c r="B6" s="14"/>
      <c r="C6" s="14"/>
      <c r="D6" s="15"/>
      <c r="E6" s="16" t="s">
        <v>13</v>
      </c>
      <c r="F6" s="16" t="str">
        <f>"2024010105"</f>
        <v>2024010105</v>
      </c>
      <c r="G6" s="16">
        <v>74.52</v>
      </c>
      <c r="H6" s="16">
        <v>2</v>
      </c>
    </row>
    <row r="7" ht="20" customHeight="1" spans="1:8">
      <c r="A7" s="13">
        <v>3</v>
      </c>
      <c r="B7" s="14" t="s">
        <v>14</v>
      </c>
      <c r="C7" s="14">
        <v>1</v>
      </c>
      <c r="D7" s="15" t="s">
        <v>11</v>
      </c>
      <c r="E7" s="16" t="s">
        <v>15</v>
      </c>
      <c r="F7" s="16" t="str">
        <f>"2024010118"</f>
        <v>2024010118</v>
      </c>
      <c r="G7" s="16">
        <v>70.29</v>
      </c>
      <c r="H7" s="16">
        <v>1</v>
      </c>
    </row>
    <row r="8" ht="20" customHeight="1" spans="1:8">
      <c r="A8" s="13">
        <v>4</v>
      </c>
      <c r="B8" s="14"/>
      <c r="C8" s="14"/>
      <c r="D8" s="15"/>
      <c r="E8" s="16" t="s">
        <v>16</v>
      </c>
      <c r="F8" s="16" t="str">
        <f>"2024010117"</f>
        <v>2024010117</v>
      </c>
      <c r="G8" s="16">
        <v>65.92</v>
      </c>
      <c r="H8" s="16">
        <v>2</v>
      </c>
    </row>
    <row r="9" ht="20" customHeight="1" spans="1:8">
      <c r="A9" s="13">
        <v>5</v>
      </c>
      <c r="B9" s="14" t="s">
        <v>17</v>
      </c>
      <c r="C9" s="14">
        <v>1</v>
      </c>
      <c r="D9" s="15" t="s">
        <v>11</v>
      </c>
      <c r="E9" s="16" t="s">
        <v>18</v>
      </c>
      <c r="F9" s="16" t="str">
        <f>"2024010207"</f>
        <v>2024010207</v>
      </c>
      <c r="G9" s="16">
        <v>72.47</v>
      </c>
      <c r="H9" s="16">
        <v>1</v>
      </c>
    </row>
    <row r="10" ht="20" customHeight="1" spans="1:8">
      <c r="A10" s="13">
        <v>6</v>
      </c>
      <c r="B10" s="14" t="s">
        <v>19</v>
      </c>
      <c r="C10" s="14">
        <v>1</v>
      </c>
      <c r="D10" s="15" t="s">
        <v>11</v>
      </c>
      <c r="E10" s="16" t="s">
        <v>20</v>
      </c>
      <c r="F10" s="16" t="str">
        <f>"2024010224"</f>
        <v>2024010224</v>
      </c>
      <c r="G10" s="16">
        <v>70.86</v>
      </c>
      <c r="H10" s="16">
        <v>1</v>
      </c>
    </row>
    <row r="11" ht="20" customHeight="1" spans="1:8">
      <c r="A11" s="13">
        <v>7</v>
      </c>
      <c r="B11" s="14"/>
      <c r="C11" s="14"/>
      <c r="D11" s="15"/>
      <c r="E11" s="16" t="s">
        <v>21</v>
      </c>
      <c r="F11" s="16" t="str">
        <f>"2024010226"</f>
        <v>2024010226</v>
      </c>
      <c r="G11" s="16">
        <v>68.57</v>
      </c>
      <c r="H11" s="16">
        <v>2</v>
      </c>
    </row>
    <row r="12" ht="20" customHeight="1" spans="1:8">
      <c r="A12" s="13">
        <v>8</v>
      </c>
      <c r="B12" s="14" t="s">
        <v>22</v>
      </c>
      <c r="C12" s="14">
        <v>2</v>
      </c>
      <c r="D12" s="15" t="s">
        <v>11</v>
      </c>
      <c r="E12" s="16" t="s">
        <v>23</v>
      </c>
      <c r="F12" s="16" t="str">
        <f>"2024010710"</f>
        <v>2024010710</v>
      </c>
      <c r="G12" s="16">
        <v>81.75</v>
      </c>
      <c r="H12" s="16">
        <v>1</v>
      </c>
    </row>
    <row r="13" ht="20" customHeight="1" spans="1:8">
      <c r="A13" s="13">
        <v>9</v>
      </c>
      <c r="B13" s="14"/>
      <c r="C13" s="14"/>
      <c r="D13" s="15"/>
      <c r="E13" s="16" t="s">
        <v>24</v>
      </c>
      <c r="F13" s="16" t="str">
        <f>"2024010716"</f>
        <v>2024010716</v>
      </c>
      <c r="G13" s="16">
        <v>81.61</v>
      </c>
      <c r="H13" s="16">
        <v>2</v>
      </c>
    </row>
    <row r="14" ht="20" customHeight="1" spans="1:8">
      <c r="A14" s="13">
        <v>10</v>
      </c>
      <c r="B14" s="14"/>
      <c r="C14" s="14"/>
      <c r="D14" s="15"/>
      <c r="E14" s="16" t="s">
        <v>25</v>
      </c>
      <c r="F14" s="16" t="str">
        <f>"2024010715"</f>
        <v>2024010715</v>
      </c>
      <c r="G14" s="16">
        <v>80.41</v>
      </c>
      <c r="H14" s="16">
        <v>3</v>
      </c>
    </row>
    <row r="15" ht="20" customHeight="1" spans="1:8">
      <c r="A15" s="13">
        <v>11</v>
      </c>
      <c r="B15" s="14"/>
      <c r="C15" s="14"/>
      <c r="D15" s="15"/>
      <c r="E15" s="16" t="s">
        <v>26</v>
      </c>
      <c r="F15" s="16" t="str">
        <f>"2024010709"</f>
        <v>2024010709</v>
      </c>
      <c r="G15" s="16">
        <v>78.53</v>
      </c>
      <c r="H15" s="16">
        <v>4</v>
      </c>
    </row>
    <row r="16" ht="20" customHeight="1" spans="1:8">
      <c r="A16" s="13">
        <v>12</v>
      </c>
      <c r="B16" s="14" t="s">
        <v>27</v>
      </c>
      <c r="C16" s="14">
        <v>1</v>
      </c>
      <c r="D16" s="15" t="s">
        <v>11</v>
      </c>
      <c r="E16" s="16" t="s">
        <v>28</v>
      </c>
      <c r="F16" s="16" t="str">
        <f>"2024010620"</f>
        <v>2024010620</v>
      </c>
      <c r="G16" s="16">
        <v>79.81</v>
      </c>
      <c r="H16" s="16">
        <v>1</v>
      </c>
    </row>
    <row r="17" ht="20" customHeight="1" spans="1:8">
      <c r="A17" s="13">
        <v>13</v>
      </c>
      <c r="B17" s="14"/>
      <c r="C17" s="14"/>
      <c r="D17" s="15"/>
      <c r="E17" s="16" t="s">
        <v>29</v>
      </c>
      <c r="F17" s="16" t="str">
        <f>"2024010622"</f>
        <v>2024010622</v>
      </c>
      <c r="G17" s="16">
        <v>75.25</v>
      </c>
      <c r="H17" s="16">
        <v>2</v>
      </c>
    </row>
    <row r="18" ht="20" customHeight="1" spans="1:8">
      <c r="A18" s="13">
        <v>14</v>
      </c>
      <c r="B18" s="17" t="s">
        <v>30</v>
      </c>
      <c r="C18" s="14">
        <v>1</v>
      </c>
      <c r="D18" s="15" t="s">
        <v>11</v>
      </c>
      <c r="E18" s="16" t="s">
        <v>31</v>
      </c>
      <c r="F18" s="16" t="str">
        <f>"2024010229"</f>
        <v>2024010229</v>
      </c>
      <c r="G18" s="16">
        <v>74.27</v>
      </c>
      <c r="H18" s="16">
        <v>1</v>
      </c>
    </row>
    <row r="19" ht="20" customHeight="1" spans="1:8">
      <c r="A19" s="13">
        <v>15</v>
      </c>
      <c r="B19" s="17"/>
      <c r="C19" s="14"/>
      <c r="D19" s="15"/>
      <c r="E19" s="16" t="s">
        <v>32</v>
      </c>
      <c r="F19" s="16" t="str">
        <f>"2024011126"</f>
        <v>2024011126</v>
      </c>
      <c r="G19" s="16">
        <v>72.99</v>
      </c>
      <c r="H19" s="16">
        <v>2</v>
      </c>
    </row>
    <row r="20" ht="20" customHeight="1" spans="1:8">
      <c r="A20" s="13">
        <v>16</v>
      </c>
      <c r="B20" s="17" t="s">
        <v>33</v>
      </c>
      <c r="C20" s="14">
        <v>1</v>
      </c>
      <c r="D20" s="15" t="s">
        <v>11</v>
      </c>
      <c r="E20" s="16" t="s">
        <v>34</v>
      </c>
      <c r="F20" s="16" t="str">
        <f>"2024010407"</f>
        <v>2024010407</v>
      </c>
      <c r="G20" s="16">
        <v>70.18</v>
      </c>
      <c r="H20" s="16">
        <v>1</v>
      </c>
    </row>
    <row r="21" ht="20" customHeight="1" spans="1:8">
      <c r="A21" s="13">
        <v>17</v>
      </c>
      <c r="B21" s="17"/>
      <c r="C21" s="14"/>
      <c r="D21" s="15"/>
      <c r="E21" s="16" t="s">
        <v>35</v>
      </c>
      <c r="F21" s="16" t="str">
        <f>"2024010403"</f>
        <v>2024010403</v>
      </c>
      <c r="G21" s="16">
        <v>61.99</v>
      </c>
      <c r="H21" s="16">
        <v>2</v>
      </c>
    </row>
    <row r="22" ht="20" customHeight="1" spans="1:8">
      <c r="A22" s="13">
        <v>18</v>
      </c>
      <c r="B22" s="17" t="s">
        <v>36</v>
      </c>
      <c r="C22" s="14">
        <v>1</v>
      </c>
      <c r="D22" s="15" t="s">
        <v>11</v>
      </c>
      <c r="E22" s="16" t="s">
        <v>37</v>
      </c>
      <c r="F22" s="16" t="str">
        <f>"2024010417"</f>
        <v>2024010417</v>
      </c>
      <c r="G22" s="16">
        <v>80.38</v>
      </c>
      <c r="H22" s="16">
        <v>1</v>
      </c>
    </row>
    <row r="23" ht="20" customHeight="1" spans="1:8">
      <c r="A23" s="13">
        <v>19</v>
      </c>
      <c r="B23" s="17"/>
      <c r="C23" s="14"/>
      <c r="D23" s="15"/>
      <c r="E23" s="16" t="s">
        <v>38</v>
      </c>
      <c r="F23" s="16" t="str">
        <f>"2024010425"</f>
        <v>2024010425</v>
      </c>
      <c r="G23" s="16">
        <v>78.91</v>
      </c>
      <c r="H23" s="16">
        <v>2</v>
      </c>
    </row>
    <row r="24" ht="20" customHeight="1" spans="1:8">
      <c r="A24" s="13">
        <v>20</v>
      </c>
      <c r="B24" s="18" t="s">
        <v>39</v>
      </c>
      <c r="C24" s="18">
        <v>7</v>
      </c>
      <c r="D24" s="19" t="s">
        <v>11</v>
      </c>
      <c r="E24" s="16" t="s">
        <v>40</v>
      </c>
      <c r="F24" s="16" t="str">
        <f>"2024010507"</f>
        <v>2024010507</v>
      </c>
      <c r="G24" s="16">
        <v>71.16</v>
      </c>
      <c r="H24" s="16">
        <v>1</v>
      </c>
    </row>
    <row r="25" ht="20" customHeight="1" spans="1:8">
      <c r="A25" s="13">
        <v>21</v>
      </c>
      <c r="B25" s="20"/>
      <c r="C25" s="20"/>
      <c r="D25" s="21"/>
      <c r="E25" s="16" t="s">
        <v>41</v>
      </c>
      <c r="F25" s="16" t="str">
        <f>"2024010527"</f>
        <v>2024010527</v>
      </c>
      <c r="G25" s="16">
        <v>70.67</v>
      </c>
      <c r="H25" s="16">
        <v>2</v>
      </c>
    </row>
    <row r="26" ht="20" customHeight="1" spans="1:8">
      <c r="A26" s="13">
        <v>22</v>
      </c>
      <c r="B26" s="20"/>
      <c r="C26" s="20"/>
      <c r="D26" s="21"/>
      <c r="E26" s="16" t="s">
        <v>42</v>
      </c>
      <c r="F26" s="16" t="str">
        <f>"2024010520"</f>
        <v>2024010520</v>
      </c>
      <c r="G26" s="16">
        <v>68.16</v>
      </c>
      <c r="H26" s="16">
        <v>3</v>
      </c>
    </row>
    <row r="27" ht="20" customHeight="1" spans="1:8">
      <c r="A27" s="13">
        <v>23</v>
      </c>
      <c r="B27" s="20"/>
      <c r="C27" s="20"/>
      <c r="D27" s="21"/>
      <c r="E27" s="16" t="s">
        <v>43</v>
      </c>
      <c r="F27" s="16" t="str">
        <f>"2024010522"</f>
        <v>2024010522</v>
      </c>
      <c r="G27" s="16">
        <v>66.49</v>
      </c>
      <c r="H27" s="16">
        <v>4</v>
      </c>
    </row>
    <row r="28" ht="20" customHeight="1" spans="1:8">
      <c r="A28" s="13">
        <v>24</v>
      </c>
      <c r="B28" s="20"/>
      <c r="C28" s="20"/>
      <c r="D28" s="21"/>
      <c r="E28" s="16" t="s">
        <v>44</v>
      </c>
      <c r="F28" s="16" t="str">
        <f>"2024011213"</f>
        <v>2024011213</v>
      </c>
      <c r="G28" s="16">
        <v>65.16</v>
      </c>
      <c r="H28" s="16">
        <v>5</v>
      </c>
    </row>
    <row r="29" ht="20" customHeight="1" spans="1:8">
      <c r="A29" s="13">
        <v>25</v>
      </c>
      <c r="B29" s="20"/>
      <c r="C29" s="20"/>
      <c r="D29" s="21"/>
      <c r="E29" s="16" t="s">
        <v>45</v>
      </c>
      <c r="F29" s="16" t="str">
        <f>"2024010504"</f>
        <v>2024010504</v>
      </c>
      <c r="G29" s="16">
        <v>65.08</v>
      </c>
      <c r="H29" s="16">
        <v>6</v>
      </c>
    </row>
    <row r="30" ht="20" customHeight="1" spans="1:8">
      <c r="A30" s="13">
        <v>26</v>
      </c>
      <c r="B30" s="20"/>
      <c r="C30" s="20"/>
      <c r="D30" s="21"/>
      <c r="E30" s="16" t="s">
        <v>46</v>
      </c>
      <c r="F30" s="16" t="str">
        <f>"2024010518"</f>
        <v>2024010518</v>
      </c>
      <c r="G30" s="16">
        <v>64.83</v>
      </c>
      <c r="H30" s="16">
        <v>7</v>
      </c>
    </row>
    <row r="31" ht="20" customHeight="1" spans="1:8">
      <c r="A31" s="13">
        <v>27</v>
      </c>
      <c r="B31" s="20"/>
      <c r="C31" s="20"/>
      <c r="D31" s="21"/>
      <c r="E31" s="16" t="s">
        <v>47</v>
      </c>
      <c r="F31" s="16" t="str">
        <f>"2024010530"</f>
        <v>2024010530</v>
      </c>
      <c r="G31" s="16">
        <v>64.12</v>
      </c>
      <c r="H31" s="16">
        <v>8</v>
      </c>
    </row>
    <row r="32" ht="20" customHeight="1" spans="1:8">
      <c r="A32" s="13">
        <v>28</v>
      </c>
      <c r="B32" s="20"/>
      <c r="C32" s="20"/>
      <c r="D32" s="21"/>
      <c r="E32" s="16" t="s">
        <v>48</v>
      </c>
      <c r="F32" s="16" t="str">
        <f>"2024010513"</f>
        <v>2024010513</v>
      </c>
      <c r="G32" s="16">
        <v>63.52</v>
      </c>
      <c r="H32" s="16">
        <v>9</v>
      </c>
    </row>
    <row r="33" ht="20" customHeight="1" spans="1:8">
      <c r="A33" s="13">
        <v>29</v>
      </c>
      <c r="B33" s="22"/>
      <c r="C33" s="22"/>
      <c r="D33" s="23"/>
      <c r="E33" s="16" t="s">
        <v>49</v>
      </c>
      <c r="F33" s="16" t="str">
        <f>"2024010501"</f>
        <v>2024010501</v>
      </c>
      <c r="G33" s="16">
        <v>63.14</v>
      </c>
      <c r="H33" s="16">
        <v>10</v>
      </c>
    </row>
    <row r="34" ht="20" customHeight="1" spans="1:8">
      <c r="A34" s="13">
        <v>30</v>
      </c>
      <c r="B34" s="18" t="s">
        <v>39</v>
      </c>
      <c r="C34" s="18">
        <v>7</v>
      </c>
      <c r="D34" s="19" t="s">
        <v>11</v>
      </c>
      <c r="E34" s="16" t="s">
        <v>50</v>
      </c>
      <c r="F34" s="16" t="str">
        <f>"2024010508"</f>
        <v>2024010508</v>
      </c>
      <c r="G34" s="16">
        <v>62.02</v>
      </c>
      <c r="H34" s="16">
        <v>11</v>
      </c>
    </row>
    <row r="35" ht="20" customHeight="1" spans="1:8">
      <c r="A35" s="13">
        <v>31</v>
      </c>
      <c r="B35" s="20"/>
      <c r="C35" s="20"/>
      <c r="D35" s="21"/>
      <c r="E35" s="16" t="s">
        <v>51</v>
      </c>
      <c r="F35" s="16" t="str">
        <f>"2024010528"</f>
        <v>2024010528</v>
      </c>
      <c r="G35" s="16">
        <v>61.94</v>
      </c>
      <c r="H35" s="16">
        <v>12</v>
      </c>
    </row>
    <row r="36" ht="20" customHeight="1" spans="1:8">
      <c r="A36" s="13">
        <v>32</v>
      </c>
      <c r="B36" s="20"/>
      <c r="C36" s="20"/>
      <c r="D36" s="21"/>
      <c r="E36" s="16" t="s">
        <v>52</v>
      </c>
      <c r="F36" s="16" t="str">
        <f>"2024010525"</f>
        <v>2024010525</v>
      </c>
      <c r="G36" s="16">
        <v>61.15</v>
      </c>
      <c r="H36" s="16">
        <v>13</v>
      </c>
    </row>
    <row r="37" ht="20" customHeight="1" spans="1:8">
      <c r="A37" s="13">
        <v>33</v>
      </c>
      <c r="B37" s="22"/>
      <c r="C37" s="22"/>
      <c r="D37" s="23"/>
      <c r="E37" s="16" t="s">
        <v>53</v>
      </c>
      <c r="F37" s="16" t="str">
        <f>"2024011212"</f>
        <v>2024011212</v>
      </c>
      <c r="G37" s="16">
        <v>61.09</v>
      </c>
      <c r="H37" s="16">
        <v>14</v>
      </c>
    </row>
    <row r="38" ht="20" customHeight="1" spans="1:8">
      <c r="A38" s="13">
        <v>34</v>
      </c>
      <c r="B38" s="14" t="s">
        <v>54</v>
      </c>
      <c r="C38" s="14">
        <v>2</v>
      </c>
      <c r="D38" s="15" t="s">
        <v>11</v>
      </c>
      <c r="E38" s="16" t="s">
        <v>55</v>
      </c>
      <c r="F38" s="16" t="str">
        <f>"2024010908"</f>
        <v>2024010908</v>
      </c>
      <c r="G38" s="16">
        <v>77.57</v>
      </c>
      <c r="H38" s="16">
        <v>1</v>
      </c>
    </row>
    <row r="39" ht="20" customHeight="1" spans="1:8">
      <c r="A39" s="13">
        <v>35</v>
      </c>
      <c r="B39" s="14"/>
      <c r="C39" s="14"/>
      <c r="D39" s="15"/>
      <c r="E39" s="16" t="s">
        <v>56</v>
      </c>
      <c r="F39" s="16" t="str">
        <f>"2024010901"</f>
        <v>2024010901</v>
      </c>
      <c r="G39" s="16">
        <v>70.67</v>
      </c>
      <c r="H39" s="16">
        <v>2</v>
      </c>
    </row>
    <row r="40" ht="20" customHeight="1" spans="1:8">
      <c r="A40" s="13">
        <v>36</v>
      </c>
      <c r="B40" s="14"/>
      <c r="C40" s="14"/>
      <c r="D40" s="15"/>
      <c r="E40" s="16" t="s">
        <v>57</v>
      </c>
      <c r="F40" s="16" t="str">
        <f>"2024010904"</f>
        <v>2024010904</v>
      </c>
      <c r="G40" s="16">
        <v>68.65</v>
      </c>
      <c r="H40" s="16">
        <v>3</v>
      </c>
    </row>
    <row r="41" ht="20" customHeight="1" spans="1:8">
      <c r="A41" s="13">
        <v>37</v>
      </c>
      <c r="B41" s="14"/>
      <c r="C41" s="14"/>
      <c r="D41" s="15"/>
      <c r="E41" s="16" t="s">
        <v>58</v>
      </c>
      <c r="F41" s="16" t="str">
        <f>"2024010903"</f>
        <v>2024010903</v>
      </c>
      <c r="G41" s="16">
        <v>67.34</v>
      </c>
      <c r="H41" s="16">
        <v>4</v>
      </c>
    </row>
    <row r="42" ht="20" customHeight="1" spans="1:8">
      <c r="A42" s="13">
        <v>38</v>
      </c>
      <c r="B42" s="17" t="s">
        <v>59</v>
      </c>
      <c r="C42" s="14">
        <v>1</v>
      </c>
      <c r="D42" s="15" t="s">
        <v>11</v>
      </c>
      <c r="E42" s="16" t="s">
        <v>60</v>
      </c>
      <c r="F42" s="16" t="str">
        <f>"2024011223"</f>
        <v>2024011223</v>
      </c>
      <c r="G42" s="16">
        <v>62.78</v>
      </c>
      <c r="H42" s="16">
        <v>1</v>
      </c>
    </row>
    <row r="43" ht="20" customHeight="1" spans="1:8">
      <c r="A43" s="13">
        <v>39</v>
      </c>
      <c r="B43" s="17"/>
      <c r="C43" s="14"/>
      <c r="D43" s="15"/>
      <c r="E43" s="16" t="s">
        <v>61</v>
      </c>
      <c r="F43" s="16" t="str">
        <f>"2024011222"</f>
        <v>2024011222</v>
      </c>
      <c r="G43" s="16">
        <v>61.31</v>
      </c>
      <c r="H43" s="16">
        <v>2</v>
      </c>
    </row>
    <row r="44" ht="20" customHeight="1" spans="1:8">
      <c r="A44" s="13">
        <v>40</v>
      </c>
      <c r="B44" s="14" t="s">
        <v>62</v>
      </c>
      <c r="C44" s="14">
        <v>1</v>
      </c>
      <c r="D44" s="15" t="s">
        <v>11</v>
      </c>
      <c r="E44" s="16" t="s">
        <v>63</v>
      </c>
      <c r="F44" s="16" t="str">
        <f>"2024010925"</f>
        <v>2024010925</v>
      </c>
      <c r="G44" s="16">
        <v>77.16</v>
      </c>
      <c r="H44" s="16">
        <v>1</v>
      </c>
    </row>
    <row r="45" ht="20" customHeight="1" spans="1:8">
      <c r="A45" s="13">
        <v>41</v>
      </c>
      <c r="B45" s="14"/>
      <c r="C45" s="14"/>
      <c r="D45" s="15"/>
      <c r="E45" s="16" t="s">
        <v>64</v>
      </c>
      <c r="F45" s="16" t="str">
        <f>"2024010923"</f>
        <v>2024010923</v>
      </c>
      <c r="G45" s="16">
        <v>71.24</v>
      </c>
      <c r="H45" s="16">
        <v>2</v>
      </c>
    </row>
    <row r="46" ht="20" customHeight="1" spans="1:8">
      <c r="A46" s="13">
        <v>42</v>
      </c>
      <c r="B46" s="14" t="s">
        <v>65</v>
      </c>
      <c r="C46" s="14">
        <v>1</v>
      </c>
      <c r="D46" s="15" t="s">
        <v>11</v>
      </c>
      <c r="E46" s="16" t="s">
        <v>66</v>
      </c>
      <c r="F46" s="16" t="str">
        <f>"2024011002"</f>
        <v>2024011002</v>
      </c>
      <c r="G46" s="16">
        <v>62.54</v>
      </c>
      <c r="H46" s="16">
        <v>1</v>
      </c>
    </row>
    <row r="47" ht="20" customHeight="1" spans="1:8">
      <c r="A47" s="13">
        <v>43</v>
      </c>
      <c r="B47" s="14" t="s">
        <v>67</v>
      </c>
      <c r="C47" s="14">
        <v>1</v>
      </c>
      <c r="D47" s="15" t="s">
        <v>11</v>
      </c>
      <c r="E47" s="16" t="s">
        <v>68</v>
      </c>
      <c r="F47" s="16" t="str">
        <f>"2024011004"</f>
        <v>2024011004</v>
      </c>
      <c r="G47" s="16">
        <v>69.36</v>
      </c>
      <c r="H47" s="16">
        <v>1</v>
      </c>
    </row>
    <row r="48" ht="20" customHeight="1" spans="1:8">
      <c r="A48" s="13">
        <v>44</v>
      </c>
      <c r="B48" s="14"/>
      <c r="C48" s="14"/>
      <c r="D48" s="15"/>
      <c r="E48" s="16" t="s">
        <v>69</v>
      </c>
      <c r="F48" s="16" t="str">
        <f>"2024011012"</f>
        <v>2024011012</v>
      </c>
      <c r="G48" s="16">
        <v>69.06</v>
      </c>
      <c r="H48" s="16">
        <v>2</v>
      </c>
    </row>
    <row r="49" ht="20" customHeight="1" spans="1:8">
      <c r="A49" s="13">
        <v>45</v>
      </c>
      <c r="B49" s="14" t="s">
        <v>70</v>
      </c>
      <c r="C49" s="14">
        <v>1</v>
      </c>
      <c r="D49" s="15" t="s">
        <v>11</v>
      </c>
      <c r="E49" s="16" t="s">
        <v>71</v>
      </c>
      <c r="F49" s="16" t="str">
        <f>"2024011017"</f>
        <v>2024011017</v>
      </c>
      <c r="G49" s="16">
        <v>58.72</v>
      </c>
      <c r="H49" s="16">
        <v>1</v>
      </c>
    </row>
    <row r="50" ht="20" customHeight="1" spans="1:8">
      <c r="A50" s="13">
        <v>46</v>
      </c>
      <c r="B50" s="14"/>
      <c r="C50" s="14"/>
      <c r="D50" s="15"/>
      <c r="E50" s="16" t="s">
        <v>72</v>
      </c>
      <c r="F50" s="16" t="str">
        <f>"2024011018"</f>
        <v>2024011018</v>
      </c>
      <c r="G50" s="16">
        <v>52.77</v>
      </c>
      <c r="H50" s="16">
        <v>2</v>
      </c>
    </row>
    <row r="51" ht="20" customHeight="1" spans="1:8">
      <c r="A51" s="13">
        <v>47</v>
      </c>
      <c r="B51" s="14" t="s">
        <v>73</v>
      </c>
      <c r="C51" s="14">
        <v>1</v>
      </c>
      <c r="D51" s="15" t="s">
        <v>11</v>
      </c>
      <c r="E51" s="16" t="s">
        <v>74</v>
      </c>
      <c r="F51" s="16" t="str">
        <f>"2024011025"</f>
        <v>2024011025</v>
      </c>
      <c r="G51" s="16">
        <v>80.76</v>
      </c>
      <c r="H51" s="16">
        <v>1</v>
      </c>
    </row>
    <row r="52" ht="20" customHeight="1" spans="1:8">
      <c r="A52" s="13">
        <v>48</v>
      </c>
      <c r="B52" s="14"/>
      <c r="C52" s="14"/>
      <c r="D52" s="15"/>
      <c r="E52" s="16" t="s">
        <v>75</v>
      </c>
      <c r="F52" s="16" t="str">
        <f>"2024011021"</f>
        <v>2024011021</v>
      </c>
      <c r="G52" s="16">
        <v>80.49</v>
      </c>
      <c r="H52" s="16">
        <v>2</v>
      </c>
    </row>
    <row r="53" ht="20" customHeight="1" spans="1:8">
      <c r="A53" s="13">
        <v>49</v>
      </c>
      <c r="B53" s="14" t="s">
        <v>76</v>
      </c>
      <c r="C53" s="14">
        <v>1</v>
      </c>
      <c r="D53" s="15" t="s">
        <v>11</v>
      </c>
      <c r="E53" s="16" t="s">
        <v>77</v>
      </c>
      <c r="F53" s="16" t="str">
        <f>"2024010914"</f>
        <v>2024010914</v>
      </c>
      <c r="G53" s="16">
        <v>60.71</v>
      </c>
      <c r="H53" s="16">
        <v>1</v>
      </c>
    </row>
    <row r="54" ht="20" customHeight="1" spans="1:8">
      <c r="A54" s="13">
        <v>50</v>
      </c>
      <c r="B54" s="14"/>
      <c r="C54" s="14"/>
      <c r="D54" s="15"/>
      <c r="E54" s="16" t="s">
        <v>78</v>
      </c>
      <c r="F54" s="16" t="str">
        <f>"2024010912"</f>
        <v>2024010912</v>
      </c>
      <c r="G54" s="16">
        <v>57.08</v>
      </c>
      <c r="H54" s="16">
        <v>2</v>
      </c>
    </row>
    <row r="55" ht="20" customHeight="1" spans="1:8">
      <c r="A55" s="13">
        <v>51</v>
      </c>
      <c r="B55" s="14" t="s">
        <v>79</v>
      </c>
      <c r="C55" s="14">
        <v>1</v>
      </c>
      <c r="D55" s="15" t="s">
        <v>11</v>
      </c>
      <c r="E55" s="16" t="s">
        <v>80</v>
      </c>
      <c r="F55" s="16" t="str">
        <f>"2024010918"</f>
        <v>2024010918</v>
      </c>
      <c r="G55" s="16">
        <v>60.9</v>
      </c>
      <c r="H55" s="16">
        <v>1</v>
      </c>
    </row>
    <row r="56" ht="20" customHeight="1" spans="1:8">
      <c r="A56" s="13">
        <v>52</v>
      </c>
      <c r="B56" s="14" t="s">
        <v>81</v>
      </c>
      <c r="C56" s="14">
        <v>1</v>
      </c>
      <c r="D56" s="15" t="s">
        <v>11</v>
      </c>
      <c r="E56" s="16" t="s">
        <v>82</v>
      </c>
      <c r="F56" s="16" t="str">
        <f>"2024010115"</f>
        <v>2024010115</v>
      </c>
      <c r="G56" s="16">
        <v>75.2</v>
      </c>
      <c r="H56" s="16">
        <v>1</v>
      </c>
    </row>
    <row r="57" ht="20" customHeight="1" spans="1:8">
      <c r="A57" s="13">
        <v>53</v>
      </c>
      <c r="B57" s="14"/>
      <c r="C57" s="14"/>
      <c r="D57" s="15"/>
      <c r="E57" s="16" t="s">
        <v>83</v>
      </c>
      <c r="F57" s="16" t="str">
        <f>"2024010109"</f>
        <v>2024010109</v>
      </c>
      <c r="G57" s="16">
        <v>74.38</v>
      </c>
      <c r="H57" s="16">
        <v>2</v>
      </c>
    </row>
    <row r="58" ht="20" customHeight="1" spans="1:8">
      <c r="A58" s="13">
        <v>54</v>
      </c>
      <c r="B58" s="14" t="s">
        <v>84</v>
      </c>
      <c r="C58" s="14">
        <v>1</v>
      </c>
      <c r="D58" s="15" t="s">
        <v>11</v>
      </c>
      <c r="E58" s="16" t="s">
        <v>85</v>
      </c>
      <c r="F58" s="16" t="str">
        <f>"2024010628"</f>
        <v>2024010628</v>
      </c>
      <c r="G58" s="16">
        <v>79.32</v>
      </c>
      <c r="H58" s="16">
        <v>1</v>
      </c>
    </row>
    <row r="59" ht="20" customHeight="1" spans="1:8">
      <c r="A59" s="13">
        <v>55</v>
      </c>
      <c r="B59" s="14" t="s">
        <v>86</v>
      </c>
      <c r="C59" s="14">
        <v>1</v>
      </c>
      <c r="D59" s="15" t="s">
        <v>11</v>
      </c>
      <c r="E59" s="16" t="s">
        <v>87</v>
      </c>
      <c r="F59" s="16" t="str">
        <f>"2024010124"</f>
        <v>2024010124</v>
      </c>
      <c r="G59" s="16">
        <v>78.2</v>
      </c>
      <c r="H59" s="16">
        <v>1</v>
      </c>
    </row>
    <row r="60" ht="20" customHeight="1" spans="1:8">
      <c r="A60" s="13">
        <v>56</v>
      </c>
      <c r="B60" s="14"/>
      <c r="C60" s="14"/>
      <c r="D60" s="15"/>
      <c r="E60" s="16" t="s">
        <v>88</v>
      </c>
      <c r="F60" s="16" t="str">
        <f>"2024010125"</f>
        <v>2024010125</v>
      </c>
      <c r="G60" s="16">
        <v>64.64</v>
      </c>
      <c r="H60" s="16">
        <v>2</v>
      </c>
    </row>
    <row r="61" ht="20" customHeight="1" spans="1:8">
      <c r="A61" s="13">
        <v>57</v>
      </c>
      <c r="B61" s="14" t="s">
        <v>89</v>
      </c>
      <c r="C61" s="14">
        <v>2</v>
      </c>
      <c r="D61" s="15" t="s">
        <v>11</v>
      </c>
      <c r="E61" s="16" t="s">
        <v>90</v>
      </c>
      <c r="F61" s="16" t="str">
        <f>"2024010204"</f>
        <v>2024010204</v>
      </c>
      <c r="G61" s="16">
        <v>79.51</v>
      </c>
      <c r="H61" s="16">
        <v>1</v>
      </c>
    </row>
    <row r="62" ht="20" customHeight="1" spans="1:8">
      <c r="A62" s="13">
        <v>58</v>
      </c>
      <c r="B62" s="14"/>
      <c r="C62" s="14"/>
      <c r="D62" s="15"/>
      <c r="E62" s="16" t="s">
        <v>91</v>
      </c>
      <c r="F62" s="16" t="str">
        <f>"2024010202"</f>
        <v>2024010202</v>
      </c>
      <c r="G62" s="16">
        <v>76.29</v>
      </c>
      <c r="H62" s="16">
        <v>2</v>
      </c>
    </row>
    <row r="63" ht="20" customHeight="1" spans="1:8">
      <c r="A63" s="13">
        <v>59</v>
      </c>
      <c r="B63" s="14"/>
      <c r="C63" s="14"/>
      <c r="D63" s="15"/>
      <c r="E63" s="16" t="s">
        <v>92</v>
      </c>
      <c r="F63" s="16" t="str">
        <f>"2024010127"</f>
        <v>2024010127</v>
      </c>
      <c r="G63" s="16">
        <v>72.66</v>
      </c>
      <c r="H63" s="16">
        <v>3</v>
      </c>
    </row>
    <row r="64" ht="20" customHeight="1" spans="1:8">
      <c r="A64" s="13">
        <v>60</v>
      </c>
      <c r="B64" s="14"/>
      <c r="C64" s="14"/>
      <c r="D64" s="15"/>
      <c r="E64" s="16" t="s">
        <v>93</v>
      </c>
      <c r="F64" s="16" t="str">
        <f>"2024010203"</f>
        <v>2024010203</v>
      </c>
      <c r="G64" s="16">
        <v>72.28</v>
      </c>
      <c r="H64" s="16">
        <v>4</v>
      </c>
    </row>
    <row r="65" ht="20" customHeight="1" spans="1:8">
      <c r="A65" s="13">
        <v>61</v>
      </c>
      <c r="B65" s="14" t="s">
        <v>94</v>
      </c>
      <c r="C65" s="14">
        <v>1</v>
      </c>
      <c r="D65" s="15" t="s">
        <v>11</v>
      </c>
      <c r="E65" s="16" t="s">
        <v>95</v>
      </c>
      <c r="F65" s="16" t="str">
        <f>"2024010701"</f>
        <v>2024010701</v>
      </c>
      <c r="G65" s="16">
        <v>71.16</v>
      </c>
      <c r="H65" s="16">
        <v>1</v>
      </c>
    </row>
    <row r="66" ht="20" customHeight="1" spans="1:8">
      <c r="A66" s="13">
        <v>62</v>
      </c>
      <c r="B66" s="17" t="s">
        <v>96</v>
      </c>
      <c r="C66" s="14">
        <v>1</v>
      </c>
      <c r="D66" s="15" t="s">
        <v>11</v>
      </c>
      <c r="E66" s="16" t="s">
        <v>97</v>
      </c>
      <c r="F66" s="16" t="str">
        <f>"2024011124"</f>
        <v>2024011124</v>
      </c>
      <c r="G66" s="16">
        <v>62.24</v>
      </c>
      <c r="H66" s="16">
        <v>1</v>
      </c>
    </row>
    <row r="67" ht="20" customHeight="1" spans="1:8">
      <c r="A67" s="13">
        <v>63</v>
      </c>
      <c r="B67" s="17" t="s">
        <v>98</v>
      </c>
      <c r="C67" s="17">
        <v>1</v>
      </c>
      <c r="D67" s="15" t="s">
        <v>11</v>
      </c>
      <c r="E67" s="16" t="s">
        <v>99</v>
      </c>
      <c r="F67" s="16" t="str">
        <f>"2024011218"</f>
        <v>2024011218</v>
      </c>
      <c r="G67" s="16">
        <v>93.59</v>
      </c>
      <c r="H67" s="16">
        <v>1</v>
      </c>
    </row>
    <row r="68" ht="20" customHeight="1" spans="1:8">
      <c r="A68" s="13">
        <v>64</v>
      </c>
      <c r="B68" s="17"/>
      <c r="C68" s="17"/>
      <c r="D68" s="15"/>
      <c r="E68" s="16" t="s">
        <v>100</v>
      </c>
      <c r="F68" s="16" t="str">
        <f>"2024011220"</f>
        <v>2024011220</v>
      </c>
      <c r="G68" s="16">
        <v>92.58</v>
      </c>
      <c r="H68" s="16">
        <v>2</v>
      </c>
    </row>
    <row r="69" ht="20" customHeight="1" spans="1:8">
      <c r="A69" s="13">
        <v>65</v>
      </c>
      <c r="B69" s="14" t="s">
        <v>101</v>
      </c>
      <c r="C69" s="14">
        <v>2</v>
      </c>
      <c r="D69" s="15" t="s">
        <v>11</v>
      </c>
      <c r="E69" s="16" t="s">
        <v>102</v>
      </c>
      <c r="F69" s="16" t="str">
        <f>"2024010316"</f>
        <v>2024010316</v>
      </c>
      <c r="G69" s="16">
        <v>77.57</v>
      </c>
      <c r="H69" s="16">
        <v>1</v>
      </c>
    </row>
    <row r="70" ht="20" customHeight="1" spans="1:8">
      <c r="A70" s="13">
        <v>66</v>
      </c>
      <c r="B70" s="14"/>
      <c r="C70" s="14"/>
      <c r="D70" s="15"/>
      <c r="E70" s="16" t="s">
        <v>103</v>
      </c>
      <c r="F70" s="16" t="str">
        <f>"2024010303"</f>
        <v>2024010303</v>
      </c>
      <c r="G70" s="16">
        <v>75.55</v>
      </c>
      <c r="H70" s="16">
        <v>2</v>
      </c>
    </row>
    <row r="71" ht="20" customHeight="1" spans="1:8">
      <c r="A71" s="13">
        <v>67</v>
      </c>
      <c r="B71" s="14"/>
      <c r="C71" s="14"/>
      <c r="D71" s="15"/>
      <c r="E71" s="16" t="s">
        <v>104</v>
      </c>
      <c r="F71" s="16" t="str">
        <f>"2024010315"</f>
        <v>2024010315</v>
      </c>
      <c r="G71" s="16">
        <v>75.14</v>
      </c>
      <c r="H71" s="16">
        <v>3</v>
      </c>
    </row>
    <row r="72" ht="20" customHeight="1" spans="1:8">
      <c r="A72" s="13">
        <v>68</v>
      </c>
      <c r="B72" s="14"/>
      <c r="C72" s="14"/>
      <c r="D72" s="15"/>
      <c r="E72" s="16" t="s">
        <v>105</v>
      </c>
      <c r="F72" s="16" t="str">
        <f>"2024010301"</f>
        <v>2024010301</v>
      </c>
      <c r="G72" s="16">
        <v>74.76</v>
      </c>
      <c r="H72" s="16">
        <v>4</v>
      </c>
    </row>
    <row r="73" ht="20" customHeight="1" spans="1:8">
      <c r="A73" s="13">
        <v>69</v>
      </c>
      <c r="B73" s="14" t="s">
        <v>106</v>
      </c>
      <c r="C73" s="14">
        <v>1</v>
      </c>
      <c r="D73" s="15" t="s">
        <v>11</v>
      </c>
      <c r="E73" s="16" t="s">
        <v>107</v>
      </c>
      <c r="F73" s="16" t="str">
        <f>"2024010327"</f>
        <v>2024010327</v>
      </c>
      <c r="G73" s="16">
        <v>86.03</v>
      </c>
      <c r="H73" s="16">
        <v>1</v>
      </c>
    </row>
    <row r="74" ht="20" customHeight="1" spans="1:8">
      <c r="A74" s="13">
        <v>70</v>
      </c>
      <c r="B74" s="14"/>
      <c r="C74" s="14"/>
      <c r="D74" s="15"/>
      <c r="E74" s="16" t="s">
        <v>108</v>
      </c>
      <c r="F74" s="16" t="str">
        <f>"2024010326"</f>
        <v>2024010326</v>
      </c>
      <c r="G74" s="16">
        <v>79.18</v>
      </c>
      <c r="H74" s="16">
        <v>2</v>
      </c>
    </row>
    <row r="75" ht="20" customHeight="1" spans="1:8">
      <c r="A75" s="13">
        <v>71</v>
      </c>
      <c r="B75" s="14" t="s">
        <v>109</v>
      </c>
      <c r="C75" s="14">
        <v>1</v>
      </c>
      <c r="D75" s="15" t="s">
        <v>11</v>
      </c>
      <c r="E75" s="16" t="s">
        <v>110</v>
      </c>
      <c r="F75" s="16" t="str">
        <f>"2024010210"</f>
        <v>2024010210</v>
      </c>
      <c r="G75" s="16">
        <v>77.33</v>
      </c>
      <c r="H75" s="16">
        <v>1</v>
      </c>
    </row>
    <row r="76" ht="20" customHeight="1" spans="1:8">
      <c r="A76" s="13">
        <v>72</v>
      </c>
      <c r="B76" s="14"/>
      <c r="C76" s="14"/>
      <c r="D76" s="15"/>
      <c r="E76" s="16" t="s">
        <v>111</v>
      </c>
      <c r="F76" s="16" t="str">
        <f>"2024010213"</f>
        <v>2024010213</v>
      </c>
      <c r="G76" s="16">
        <v>73.97</v>
      </c>
      <c r="H76" s="16">
        <v>2</v>
      </c>
    </row>
    <row r="77" ht="20" customHeight="1" spans="1:8">
      <c r="A77" s="13">
        <v>73</v>
      </c>
      <c r="B77" s="14" t="s">
        <v>112</v>
      </c>
      <c r="C77" s="14">
        <v>1</v>
      </c>
      <c r="D77" s="15" t="s">
        <v>11</v>
      </c>
      <c r="E77" s="16" t="s">
        <v>113</v>
      </c>
      <c r="F77" s="16" t="str">
        <f>"2024010217"</f>
        <v>2024010217</v>
      </c>
      <c r="G77" s="16">
        <v>73.89</v>
      </c>
      <c r="H77" s="16">
        <v>1</v>
      </c>
    </row>
    <row r="78" ht="20" customHeight="1" spans="1:8">
      <c r="A78" s="13">
        <v>74</v>
      </c>
      <c r="B78" s="14"/>
      <c r="C78" s="14"/>
      <c r="D78" s="15"/>
      <c r="E78" s="16" t="s">
        <v>114</v>
      </c>
      <c r="F78" s="16" t="str">
        <f>"2024010218"</f>
        <v>2024010218</v>
      </c>
      <c r="G78" s="16">
        <v>73.78</v>
      </c>
      <c r="H78" s="16">
        <v>2</v>
      </c>
    </row>
    <row r="79" ht="20" customHeight="1" spans="1:8">
      <c r="A79" s="13">
        <v>75</v>
      </c>
      <c r="B79" s="14" t="s">
        <v>115</v>
      </c>
      <c r="C79" s="14">
        <v>1</v>
      </c>
      <c r="D79" s="15" t="s">
        <v>11</v>
      </c>
      <c r="E79" s="16" t="s">
        <v>116</v>
      </c>
      <c r="F79" s="16" t="str">
        <f>"2024010222"</f>
        <v>2024010222</v>
      </c>
      <c r="G79" s="16">
        <v>71.65</v>
      </c>
      <c r="H79" s="16">
        <v>1</v>
      </c>
    </row>
    <row r="80" ht="20" customHeight="1" spans="1:8">
      <c r="A80" s="13">
        <v>76</v>
      </c>
      <c r="B80" s="14" t="s">
        <v>117</v>
      </c>
      <c r="C80" s="14">
        <v>1</v>
      </c>
      <c r="D80" s="15" t="s">
        <v>11</v>
      </c>
      <c r="E80" s="16" t="s">
        <v>118</v>
      </c>
      <c r="F80" s="16" t="str">
        <f>"2024010608"</f>
        <v>2024010608</v>
      </c>
      <c r="G80" s="16">
        <v>87.31</v>
      </c>
      <c r="H80" s="16">
        <v>1</v>
      </c>
    </row>
    <row r="81" ht="20" customHeight="1" spans="1:8">
      <c r="A81" s="13">
        <v>77</v>
      </c>
      <c r="B81" s="14"/>
      <c r="C81" s="14"/>
      <c r="D81" s="15"/>
      <c r="E81" s="16" t="s">
        <v>119</v>
      </c>
      <c r="F81" s="16" t="str">
        <f>"2024010616"</f>
        <v>2024010616</v>
      </c>
      <c r="G81" s="16">
        <v>82.54</v>
      </c>
      <c r="H81" s="16">
        <v>2</v>
      </c>
    </row>
    <row r="82" ht="20" customHeight="1" spans="1:8">
      <c r="A82" s="13">
        <v>78</v>
      </c>
      <c r="B82" s="14" t="s">
        <v>120</v>
      </c>
      <c r="C82" s="14">
        <v>2</v>
      </c>
      <c r="D82" s="15" t="s">
        <v>11</v>
      </c>
      <c r="E82" s="16" t="s">
        <v>121</v>
      </c>
      <c r="F82" s="16" t="str">
        <f>"2024011104"</f>
        <v>2024011104</v>
      </c>
      <c r="G82" s="16">
        <v>74.76</v>
      </c>
      <c r="H82" s="16">
        <v>1</v>
      </c>
    </row>
    <row r="83" ht="20" customHeight="1" spans="1:8">
      <c r="A83" s="13">
        <v>79</v>
      </c>
      <c r="B83" s="14"/>
      <c r="C83" s="14"/>
      <c r="D83" s="15"/>
      <c r="E83" s="16" t="s">
        <v>122</v>
      </c>
      <c r="F83" s="16" t="str">
        <f>"2024011109"</f>
        <v>2024011109</v>
      </c>
      <c r="G83" s="16">
        <v>71.73</v>
      </c>
      <c r="H83" s="16">
        <v>2</v>
      </c>
    </row>
    <row r="84" ht="20" customHeight="1" spans="1:8">
      <c r="A84" s="13">
        <v>80</v>
      </c>
      <c r="B84" s="14"/>
      <c r="C84" s="14"/>
      <c r="D84" s="15"/>
      <c r="E84" s="16" t="s">
        <v>123</v>
      </c>
      <c r="F84" s="16" t="str">
        <f>"2024011108"</f>
        <v>2024011108</v>
      </c>
      <c r="G84" s="16">
        <v>70.86</v>
      </c>
      <c r="H84" s="16">
        <v>3</v>
      </c>
    </row>
    <row r="85" ht="20" customHeight="1" spans="1:8">
      <c r="A85" s="13">
        <v>81</v>
      </c>
      <c r="B85" s="14"/>
      <c r="C85" s="14"/>
      <c r="D85" s="15"/>
      <c r="E85" s="16" t="s">
        <v>124</v>
      </c>
      <c r="F85" s="16" t="str">
        <f>"2024011110"</f>
        <v>2024011110</v>
      </c>
      <c r="G85" s="16">
        <v>69.82</v>
      </c>
      <c r="H85" s="16">
        <v>4</v>
      </c>
    </row>
    <row r="86" ht="20" customHeight="1" spans="1:8">
      <c r="A86" s="13">
        <v>82</v>
      </c>
      <c r="B86" s="14" t="s">
        <v>125</v>
      </c>
      <c r="C86" s="14">
        <v>1</v>
      </c>
      <c r="D86" s="15" t="s">
        <v>11</v>
      </c>
      <c r="E86" s="16" t="s">
        <v>126</v>
      </c>
      <c r="F86" s="16" t="str">
        <f>"2024011113"</f>
        <v>2024011113</v>
      </c>
      <c r="G86" s="16">
        <v>69.03</v>
      </c>
      <c r="H86" s="16">
        <v>1</v>
      </c>
    </row>
    <row r="87" ht="20" customHeight="1" spans="1:8">
      <c r="A87" s="13">
        <v>83</v>
      </c>
      <c r="B87" s="14"/>
      <c r="C87" s="14"/>
      <c r="D87" s="15"/>
      <c r="E87" s="16" t="s">
        <v>127</v>
      </c>
      <c r="F87" s="16" t="str">
        <f>"2024011112"</f>
        <v>2024011112</v>
      </c>
      <c r="G87" s="16">
        <v>65.62</v>
      </c>
      <c r="H87" s="16">
        <v>2</v>
      </c>
    </row>
    <row r="88" ht="20" customHeight="1" spans="1:8">
      <c r="A88" s="13">
        <v>84</v>
      </c>
      <c r="B88" s="14" t="s">
        <v>128</v>
      </c>
      <c r="C88" s="14">
        <v>1</v>
      </c>
      <c r="D88" s="15" t="s">
        <v>11</v>
      </c>
      <c r="E88" s="16" t="s">
        <v>129</v>
      </c>
      <c r="F88" s="16" t="str">
        <f>"2024011119"</f>
        <v>2024011119</v>
      </c>
      <c r="G88" s="16">
        <v>73.48</v>
      </c>
      <c r="H88" s="16">
        <v>1</v>
      </c>
    </row>
    <row r="89" ht="20" customHeight="1" spans="1:8">
      <c r="A89" s="13">
        <v>85</v>
      </c>
      <c r="B89" s="14"/>
      <c r="C89" s="14"/>
      <c r="D89" s="15"/>
      <c r="E89" s="16" t="s">
        <v>130</v>
      </c>
      <c r="F89" s="16" t="str">
        <f>"2024011118"</f>
        <v>2024011118</v>
      </c>
      <c r="G89" s="16">
        <v>66.41</v>
      </c>
      <c r="H89" s="16">
        <v>2</v>
      </c>
    </row>
    <row r="90" ht="20" customHeight="1" spans="1:8">
      <c r="A90" s="13">
        <v>86</v>
      </c>
      <c r="B90" s="14" t="s">
        <v>131</v>
      </c>
      <c r="C90" s="14">
        <v>1</v>
      </c>
      <c r="D90" s="15" t="s">
        <v>11</v>
      </c>
      <c r="E90" s="16" t="s">
        <v>132</v>
      </c>
      <c r="F90" s="16" t="str">
        <f>"2024011210"</f>
        <v>2024011210</v>
      </c>
      <c r="G90" s="16">
        <v>71.05</v>
      </c>
      <c r="H90" s="16">
        <v>1</v>
      </c>
    </row>
    <row r="91" ht="20" customHeight="1" spans="1:8">
      <c r="A91" s="13">
        <v>87</v>
      </c>
      <c r="B91" s="14"/>
      <c r="C91" s="14"/>
      <c r="D91" s="15"/>
      <c r="E91" s="16" t="s">
        <v>133</v>
      </c>
      <c r="F91" s="16" t="str">
        <f>"2024011205"</f>
        <v>2024011205</v>
      </c>
      <c r="G91" s="16">
        <v>67.94</v>
      </c>
      <c r="H91" s="16">
        <v>2</v>
      </c>
    </row>
    <row r="92" ht="20" customHeight="1" spans="1:8">
      <c r="A92" s="13">
        <v>88</v>
      </c>
      <c r="B92" s="14" t="s">
        <v>134</v>
      </c>
      <c r="C92" s="14">
        <v>1</v>
      </c>
      <c r="D92" s="15" t="s">
        <v>11</v>
      </c>
      <c r="E92" s="16" t="s">
        <v>135</v>
      </c>
      <c r="F92" s="16" t="str">
        <f>"2024010828"</f>
        <v>2024010828</v>
      </c>
      <c r="G92" s="16">
        <v>63.14</v>
      </c>
      <c r="H92" s="16">
        <v>1</v>
      </c>
    </row>
    <row r="93" ht="20" customHeight="1" spans="1:8">
      <c r="A93" s="13">
        <v>89</v>
      </c>
      <c r="B93" s="14"/>
      <c r="C93" s="14"/>
      <c r="D93" s="15"/>
      <c r="E93" s="16" t="s">
        <v>136</v>
      </c>
      <c r="F93" s="16" t="str">
        <f>"2024010826"</f>
        <v>2024010826</v>
      </c>
      <c r="G93" s="16">
        <v>58.06</v>
      </c>
      <c r="H93" s="16">
        <v>2</v>
      </c>
    </row>
    <row r="94" ht="20" customHeight="1" spans="1:8">
      <c r="A94" s="13">
        <v>90</v>
      </c>
      <c r="B94" s="14" t="s">
        <v>137</v>
      </c>
      <c r="C94" s="14">
        <v>1</v>
      </c>
      <c r="D94" s="15" t="s">
        <v>11</v>
      </c>
      <c r="E94" s="16" t="s">
        <v>138</v>
      </c>
      <c r="F94" s="16" t="str">
        <f>"2024010807"</f>
        <v>2024010807</v>
      </c>
      <c r="G94" s="16">
        <v>73.75</v>
      </c>
      <c r="H94" s="16">
        <v>1</v>
      </c>
    </row>
    <row r="95" ht="20" customHeight="1" spans="1:8">
      <c r="A95" s="13">
        <v>91</v>
      </c>
      <c r="B95" s="14"/>
      <c r="C95" s="14"/>
      <c r="D95" s="15"/>
      <c r="E95" s="16" t="s">
        <v>139</v>
      </c>
      <c r="F95" s="16" t="str">
        <f>"2024010805"</f>
        <v>2024010805</v>
      </c>
      <c r="G95" s="16">
        <v>68.13</v>
      </c>
      <c r="H95" s="16">
        <v>2</v>
      </c>
    </row>
    <row r="96" ht="20" customHeight="1" spans="1:8">
      <c r="A96" s="13">
        <v>92</v>
      </c>
      <c r="B96" s="14" t="s">
        <v>140</v>
      </c>
      <c r="C96" s="14">
        <v>1</v>
      </c>
      <c r="D96" s="15" t="s">
        <v>11</v>
      </c>
      <c r="E96" s="16" t="s">
        <v>141</v>
      </c>
      <c r="F96" s="16" t="str">
        <f>"2024010812"</f>
        <v>2024010812</v>
      </c>
      <c r="G96" s="16">
        <v>67.42</v>
      </c>
      <c r="H96" s="16">
        <v>1</v>
      </c>
    </row>
    <row r="97" ht="20" customHeight="1" spans="1:8">
      <c r="A97" s="13">
        <v>93</v>
      </c>
      <c r="B97" s="14" t="s">
        <v>142</v>
      </c>
      <c r="C97" s="14">
        <v>1</v>
      </c>
      <c r="D97" s="15" t="s">
        <v>11</v>
      </c>
      <c r="E97" s="16" t="s">
        <v>143</v>
      </c>
      <c r="F97" s="16" t="str">
        <f>"2024010818"</f>
        <v>2024010818</v>
      </c>
      <c r="G97" s="16">
        <v>76.26</v>
      </c>
      <c r="H97" s="16">
        <v>1</v>
      </c>
    </row>
    <row r="98" ht="20" customHeight="1" spans="1:8">
      <c r="A98" s="13">
        <v>94</v>
      </c>
      <c r="B98" s="14"/>
      <c r="C98" s="14"/>
      <c r="D98" s="15"/>
      <c r="E98" s="16" t="s">
        <v>144</v>
      </c>
      <c r="F98" s="16" t="str">
        <f>"2024010822"</f>
        <v>2024010822</v>
      </c>
      <c r="G98" s="16">
        <v>71.32</v>
      </c>
      <c r="H98" s="16">
        <v>2</v>
      </c>
    </row>
    <row r="99" ht="20" customHeight="1" spans="1:8">
      <c r="A99" s="13">
        <v>95</v>
      </c>
      <c r="B99" s="14" t="s">
        <v>145</v>
      </c>
      <c r="C99" s="14">
        <v>1</v>
      </c>
      <c r="D99" s="15" t="s">
        <v>11</v>
      </c>
      <c r="E99" s="16" t="s">
        <v>146</v>
      </c>
      <c r="F99" s="16" t="str">
        <f>"2024011029"</f>
        <v>2024011029</v>
      </c>
      <c r="G99" s="16">
        <v>67.86</v>
      </c>
      <c r="H99" s="16">
        <v>1</v>
      </c>
    </row>
    <row r="100" ht="20" customHeight="1" spans="1:8">
      <c r="A100" s="13">
        <v>96</v>
      </c>
      <c r="B100" s="14"/>
      <c r="C100" s="14"/>
      <c r="D100" s="15"/>
      <c r="E100" s="16" t="s">
        <v>147</v>
      </c>
      <c r="F100" s="16" t="str">
        <f>"2024011027"</f>
        <v>2024011027</v>
      </c>
      <c r="G100" s="16">
        <v>66.41</v>
      </c>
      <c r="H100" s="16">
        <v>2</v>
      </c>
    </row>
    <row r="101" ht="20" customHeight="1" spans="1:8">
      <c r="A101" s="13">
        <v>97</v>
      </c>
      <c r="B101" s="14" t="s">
        <v>148</v>
      </c>
      <c r="C101" s="14">
        <v>2</v>
      </c>
      <c r="D101" s="15" t="s">
        <v>11</v>
      </c>
      <c r="E101" s="16" t="s">
        <v>149</v>
      </c>
      <c r="F101" s="16" t="str">
        <f>"2024010725"</f>
        <v>2024010725</v>
      </c>
      <c r="G101" s="16">
        <v>80.14</v>
      </c>
      <c r="H101" s="16">
        <v>1</v>
      </c>
    </row>
    <row r="102" ht="20" customHeight="1" spans="1:8">
      <c r="A102" s="13">
        <v>98</v>
      </c>
      <c r="B102" s="14"/>
      <c r="C102" s="14"/>
      <c r="D102" s="15"/>
      <c r="E102" s="16" t="s">
        <v>150</v>
      </c>
      <c r="F102" s="16" t="str">
        <f>"2024010723"</f>
        <v>2024010723</v>
      </c>
      <c r="G102" s="16">
        <v>77.71</v>
      </c>
      <c r="H102" s="16">
        <v>2</v>
      </c>
    </row>
    <row r="103" ht="20" customHeight="1" spans="1:8">
      <c r="A103" s="13">
        <v>99</v>
      </c>
      <c r="B103" s="14"/>
      <c r="C103" s="14"/>
      <c r="D103" s="15"/>
      <c r="E103" s="16" t="s">
        <v>151</v>
      </c>
      <c r="F103" s="16" t="str">
        <f>"2024010724"</f>
        <v>2024010724</v>
      </c>
      <c r="G103" s="16">
        <v>77.63</v>
      </c>
      <c r="H103" s="16">
        <v>3</v>
      </c>
    </row>
    <row r="104" ht="20" customHeight="1" spans="1:8">
      <c r="A104" s="13">
        <v>100</v>
      </c>
      <c r="B104" s="14"/>
      <c r="C104" s="14"/>
      <c r="D104" s="15"/>
      <c r="E104" s="16" t="s">
        <v>152</v>
      </c>
      <c r="F104" s="16" t="str">
        <f>"2024010729"</f>
        <v>2024010729</v>
      </c>
      <c r="G104" s="16">
        <v>68.98</v>
      </c>
      <c r="H104" s="16">
        <v>4</v>
      </c>
    </row>
  </sheetData>
  <mergeCells count="107">
    <mergeCell ref="A2:H2"/>
    <mergeCell ref="A3:G3"/>
    <mergeCell ref="B5:B6"/>
    <mergeCell ref="B7:B8"/>
    <mergeCell ref="B10:B11"/>
    <mergeCell ref="B12:B15"/>
    <mergeCell ref="B16:B17"/>
    <mergeCell ref="B18:B19"/>
    <mergeCell ref="B20:B21"/>
    <mergeCell ref="B22:B23"/>
    <mergeCell ref="B24:B33"/>
    <mergeCell ref="B34:B37"/>
    <mergeCell ref="B38:B41"/>
    <mergeCell ref="B42:B43"/>
    <mergeCell ref="B44:B45"/>
    <mergeCell ref="B47:B48"/>
    <mergeCell ref="B49:B50"/>
    <mergeCell ref="B51:B52"/>
    <mergeCell ref="B53:B54"/>
    <mergeCell ref="B56:B57"/>
    <mergeCell ref="B59:B60"/>
    <mergeCell ref="B61:B64"/>
    <mergeCell ref="B67:B68"/>
    <mergeCell ref="B69:B72"/>
    <mergeCell ref="B73:B74"/>
    <mergeCell ref="B75:B76"/>
    <mergeCell ref="B77:B78"/>
    <mergeCell ref="B80:B81"/>
    <mergeCell ref="B82:B85"/>
    <mergeCell ref="B86:B87"/>
    <mergeCell ref="B88:B89"/>
    <mergeCell ref="B90:B91"/>
    <mergeCell ref="B92:B93"/>
    <mergeCell ref="B94:B95"/>
    <mergeCell ref="B97:B98"/>
    <mergeCell ref="B99:B100"/>
    <mergeCell ref="B101:B104"/>
    <mergeCell ref="C5:C6"/>
    <mergeCell ref="C7:C8"/>
    <mergeCell ref="C10:C11"/>
    <mergeCell ref="C12:C15"/>
    <mergeCell ref="C16:C17"/>
    <mergeCell ref="C18:C19"/>
    <mergeCell ref="C20:C21"/>
    <mergeCell ref="C22:C23"/>
    <mergeCell ref="C24:C33"/>
    <mergeCell ref="C34:C37"/>
    <mergeCell ref="C38:C41"/>
    <mergeCell ref="C42:C43"/>
    <mergeCell ref="C44:C45"/>
    <mergeCell ref="C47:C48"/>
    <mergeCell ref="C49:C50"/>
    <mergeCell ref="C51:C52"/>
    <mergeCell ref="C53:C54"/>
    <mergeCell ref="C56:C57"/>
    <mergeCell ref="C59:C60"/>
    <mergeCell ref="C61:C64"/>
    <mergeCell ref="C67:C68"/>
    <mergeCell ref="C69:C72"/>
    <mergeCell ref="C73:C74"/>
    <mergeCell ref="C75:C76"/>
    <mergeCell ref="C77:C78"/>
    <mergeCell ref="C80:C81"/>
    <mergeCell ref="C82:C85"/>
    <mergeCell ref="C86:C87"/>
    <mergeCell ref="C88:C89"/>
    <mergeCell ref="C90:C91"/>
    <mergeCell ref="C92:C93"/>
    <mergeCell ref="C94:C95"/>
    <mergeCell ref="C97:C98"/>
    <mergeCell ref="C99:C100"/>
    <mergeCell ref="C101:C104"/>
    <mergeCell ref="D5:D6"/>
    <mergeCell ref="D7:D8"/>
    <mergeCell ref="D10:D11"/>
    <mergeCell ref="D12:D15"/>
    <mergeCell ref="D16:D17"/>
    <mergeCell ref="D18:D19"/>
    <mergeCell ref="D20:D21"/>
    <mergeCell ref="D22:D23"/>
    <mergeCell ref="D24:D33"/>
    <mergeCell ref="D34:D37"/>
    <mergeCell ref="D38:D41"/>
    <mergeCell ref="D42:D43"/>
    <mergeCell ref="D44:D45"/>
    <mergeCell ref="D47:D48"/>
    <mergeCell ref="D49:D50"/>
    <mergeCell ref="D51:D52"/>
    <mergeCell ref="D53:D54"/>
    <mergeCell ref="D56:D57"/>
    <mergeCell ref="D59:D60"/>
    <mergeCell ref="D61:D64"/>
    <mergeCell ref="D67:D68"/>
    <mergeCell ref="D69:D72"/>
    <mergeCell ref="D73:D74"/>
    <mergeCell ref="D75:D76"/>
    <mergeCell ref="D77:D78"/>
    <mergeCell ref="D80:D81"/>
    <mergeCell ref="D82:D85"/>
    <mergeCell ref="D86:D87"/>
    <mergeCell ref="D88:D89"/>
    <mergeCell ref="D90:D91"/>
    <mergeCell ref="D92:D93"/>
    <mergeCell ref="D94:D95"/>
    <mergeCell ref="D97:D98"/>
    <mergeCell ref="D99:D100"/>
    <mergeCell ref="D101:D104"/>
  </mergeCells>
  <conditionalFormatting sqref="E1 E3:E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SLY</cp:lastModifiedBy>
  <dcterms:created xsi:type="dcterms:W3CDTF">2024-04-18T09:08:00Z</dcterms:created>
  <dcterms:modified xsi:type="dcterms:W3CDTF">2024-04-24T09:22:01Z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CAC4F0235F7149CA965699C33A01E670_11</vt:lpwstr>
  </property>
  <property fmtid="{D5CDD505-2E9C-101B-9397-08002B2CF9AE}" pid="3" name="KSOProductBuildVer">
    <vt:lpwstr>2052-11.1.0.14309</vt:lpwstr>
  </property>
</Properties>
</file>