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士" sheetId="9" r:id="rId1"/>
  </sheets>
  <definedNames>
    <definedName name="_xlnm._FilterDatabase" localSheetId="0" hidden="1">硕士!$A$4:$I$55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<sst xmlns="http://schemas.openxmlformats.org/spreadsheetml/2006/main" count="277" uniqueCount="40">
  <si>
    <t>中国热带农业科学院南亚热带作物研究所2024年度第二批公开招聘工作人员总成绩及入围考察人员名单（硕士）</t>
  </si>
  <si>
    <t>序号</t>
  </si>
  <si>
    <t>申报岗位</t>
  </si>
  <si>
    <t>姓名</t>
  </si>
  <si>
    <t>面试最终分数</t>
  </si>
  <si>
    <t>笔试最终分数</t>
  </si>
  <si>
    <t>总成绩</t>
  </si>
  <si>
    <t>排名</t>
  </si>
  <si>
    <t>是否入围考察</t>
  </si>
  <si>
    <t>条件保障处管理岗</t>
  </si>
  <si>
    <t>王煜</t>
  </si>
  <si>
    <t>否</t>
  </si>
  <si>
    <t>毛济民</t>
  </si>
  <si>
    <t>是</t>
  </si>
  <si>
    <t>—</t>
  </si>
  <si>
    <t>科普教育中心支撑岗</t>
  </si>
  <si>
    <t>林千禧</t>
  </si>
  <si>
    <t>潘靖宜</t>
  </si>
  <si>
    <t>苏婷</t>
  </si>
  <si>
    <t>黄丽君</t>
  </si>
  <si>
    <t>柯雯静</t>
  </si>
  <si>
    <t>考核最终分数</t>
  </si>
  <si>
    <t>财务管理岗</t>
  </si>
  <si>
    <t>陈玉洁</t>
  </si>
  <si>
    <t>院大仪中心南亚分中心科研支撑岗1</t>
  </si>
  <si>
    <t>谢丽丹</t>
  </si>
  <si>
    <t>谢文惠</t>
  </si>
  <si>
    <t>李鹏</t>
  </si>
  <si>
    <t>宁诗琪</t>
  </si>
  <si>
    <t>杜乙鹭</t>
  </si>
  <si>
    <t>时晶</t>
  </si>
  <si>
    <t>曹鲁丹</t>
  </si>
  <si>
    <t>院大仪中心南亚分中心科研支撑岗2</t>
  </si>
  <si>
    <t>郑皓阳</t>
  </si>
  <si>
    <t>黄丹俐</t>
  </si>
  <si>
    <t>李铃东</t>
  </si>
  <si>
    <t>李妍然</t>
  </si>
  <si>
    <t>张泽雄</t>
  </si>
  <si>
    <t>林艺美</t>
  </si>
  <si>
    <t>彭诗泳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</si>
</sst>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tabSelected="1" zoomScale="85" zoomScaleNormal="85" workbookViewId="0">
      <pane ySplit="4" topLeftCell="A39" activePane="bottomLeft" state="frozen"/>
      <selection/>
      <selection pane="bottomLeft" activeCell="F51" sqref="F51"/>
    </sheetView>
  </sheetViews>
  <sheetFormatPr defaultColWidth="5.125" defaultRowHeight="13.5"/>
  <cols>
    <col min="1" max="1" width="5.25833333333333" style="1" customWidth="1"/>
    <col min="2" max="2" width="36.1666666666667" style="4" customWidth="1"/>
    <col min="3" max="3" width="18.2333333333333" style="1" customWidth="1"/>
    <col min="4" max="6" width="15.1416666666667" style="2" customWidth="1"/>
    <col min="7" max="7" width="18.525" style="2" customWidth="1"/>
    <col min="8" max="8" width="10.875" style="2" customWidth="1"/>
    <col min="9" max="9" width="18.8166666666667" style="5" customWidth="1"/>
    <col min="10" max="10" width="8.38333333333333" style="1" customWidth="1"/>
    <col min="11" max="16360" width="5.125" style="1" customWidth="1"/>
    <col min="16361" max="16384" width="5.125" style="1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27"/>
      <c r="J1" s="2"/>
    </row>
    <row r="2" s="2" customFormat="1" ht="22" customHeight="1" spans="1:9">
      <c r="A2" s="7"/>
      <c r="B2" s="8"/>
      <c r="C2" s="7"/>
      <c r="D2" s="8"/>
      <c r="E2" s="8"/>
      <c r="F2" s="8"/>
      <c r="G2" s="8"/>
      <c r="H2" s="8"/>
      <c r="I2" s="28"/>
    </row>
    <row r="3" s="2" customFormat="1" ht="22.9" customHeight="1" spans="1:9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/>
      <c r="G3" s="10" t="s">
        <v>6</v>
      </c>
      <c r="H3" s="12" t="s">
        <v>7</v>
      </c>
      <c r="I3" s="29" t="s">
        <v>8</v>
      </c>
    </row>
    <row r="4" s="2" customFormat="1" ht="28.5" customHeight="1" spans="1:9">
      <c r="A4" s="9"/>
      <c r="B4" s="13"/>
      <c r="C4" s="13"/>
      <c r="D4" s="13"/>
      <c r="E4" s="14"/>
      <c r="F4" s="12"/>
      <c r="G4" s="13"/>
      <c r="H4" s="12"/>
      <c r="I4" s="26"/>
    </row>
    <row r="5" s="2" customFormat="1" ht="24" customHeight="1" spans="1:9">
      <c r="A5" s="9">
        <v>1</v>
      </c>
      <c r="B5" s="15" t="s">
        <v>9</v>
      </c>
      <c r="C5" s="16" t="s">
        <v>10</v>
      </c>
      <c r="D5" s="13">
        <v>84.71</v>
      </c>
      <c r="E5" s="13">
        <v>62.5</v>
      </c>
      <c r="F5" s="13"/>
      <c r="G5" s="13">
        <v>75.83</v>
      </c>
      <c r="H5" s="9">
        <v>2</v>
      </c>
      <c r="I5" s="30" t="s">
        <v>11</v>
      </c>
    </row>
    <row r="6" s="2" customFormat="1" ht="24" customHeight="1" spans="1:9">
      <c r="A6" s="9">
        <v>2</v>
      </c>
      <c r="B6" s="15" t="s">
        <v>9</v>
      </c>
      <c r="C6" s="16" t="s">
        <v>12</v>
      </c>
      <c r="D6" s="13">
        <v>90.29</v>
      </c>
      <c r="E6" s="13">
        <v>67.2</v>
      </c>
      <c r="F6" s="13"/>
      <c r="G6" s="13">
        <v>81.05</v>
      </c>
      <c r="H6" s="9">
        <v>1</v>
      </c>
      <c r="I6" s="30" t="s">
        <v>13</v>
      </c>
    </row>
    <row r="7" s="2" customFormat="1" ht="24" customHeight="1" spans="1:9">
      <c r="A7" s="9">
        <v>3</v>
      </c>
      <c r="B7" s="15" t="s">
        <v>9</v>
      </c>
      <c r="C7" s="17" t="str">
        <f>"罗伟"</f>
        <v>罗伟</v>
      </c>
      <c r="D7" s="18" t="s">
        <v>14</v>
      </c>
      <c r="E7" s="18" t="s">
        <v>14</v>
      </c>
      <c r="F7" s="13"/>
      <c r="G7" s="18" t="s">
        <v>14</v>
      </c>
      <c r="H7" s="18" t="s">
        <v>14</v>
      </c>
      <c r="I7" s="30" t="s">
        <v>11</v>
      </c>
    </row>
    <row r="8" s="2" customFormat="1" ht="24" customHeight="1" spans="1:9">
      <c r="A8" s="9">
        <v>4</v>
      </c>
      <c r="B8" s="15" t="s">
        <v>9</v>
      </c>
      <c r="C8" s="17" t="str">
        <f>"刘盼盼"</f>
        <v>刘盼盼</v>
      </c>
      <c r="D8" s="18" t="s">
        <v>14</v>
      </c>
      <c r="E8" s="18" t="s">
        <v>14</v>
      </c>
      <c r="F8" s="13"/>
      <c r="G8" s="18" t="s">
        <v>14</v>
      </c>
      <c r="H8" s="18" t="s">
        <v>14</v>
      </c>
      <c r="I8" s="30" t="s">
        <v>11</v>
      </c>
    </row>
    <row r="9" s="2" customFormat="1" ht="24" customHeight="1" spans="1:9">
      <c r="A9" s="9">
        <v>5</v>
      </c>
      <c r="B9" s="15" t="s">
        <v>9</v>
      </c>
      <c r="C9" s="17" t="str">
        <f>"李静贤"</f>
        <v>李静贤</v>
      </c>
      <c r="D9" s="18" t="s">
        <v>14</v>
      </c>
      <c r="E9" s="18" t="s">
        <v>14</v>
      </c>
      <c r="F9" s="13"/>
      <c r="G9" s="18" t="s">
        <v>14</v>
      </c>
      <c r="H9" s="18" t="s">
        <v>14</v>
      </c>
      <c r="I9" s="30" t="s">
        <v>11</v>
      </c>
    </row>
    <row r="10" s="2" customFormat="1" ht="24" customHeight="1" spans="1:9">
      <c r="A10" s="9">
        <v>6</v>
      </c>
      <c r="B10" s="15" t="s">
        <v>9</v>
      </c>
      <c r="C10" s="17" t="str">
        <f>"任前"</f>
        <v>任前</v>
      </c>
      <c r="D10" s="18" t="s">
        <v>14</v>
      </c>
      <c r="E10" s="18" t="s">
        <v>14</v>
      </c>
      <c r="F10" s="13"/>
      <c r="G10" s="18" t="s">
        <v>14</v>
      </c>
      <c r="H10" s="18" t="s">
        <v>14</v>
      </c>
      <c r="I10" s="30" t="s">
        <v>11</v>
      </c>
    </row>
    <row r="11" s="2" customFormat="1" ht="24" customHeight="1" spans="1:9">
      <c r="A11" s="9">
        <v>7</v>
      </c>
      <c r="B11" s="15" t="s">
        <v>15</v>
      </c>
      <c r="C11" s="16" t="s">
        <v>16</v>
      </c>
      <c r="D11" s="13">
        <v>82.29</v>
      </c>
      <c r="E11" s="13">
        <v>64</v>
      </c>
      <c r="F11" s="13"/>
      <c r="G11" s="13">
        <v>74.97</v>
      </c>
      <c r="H11" s="9">
        <v>4</v>
      </c>
      <c r="I11" s="30" t="s">
        <v>11</v>
      </c>
    </row>
    <row r="12" s="2" customFormat="1" ht="24" customHeight="1" spans="1:9">
      <c r="A12" s="9">
        <v>8</v>
      </c>
      <c r="B12" s="15" t="s">
        <v>15</v>
      </c>
      <c r="C12" s="16" t="s">
        <v>17</v>
      </c>
      <c r="D12" s="13">
        <v>84.57</v>
      </c>
      <c r="E12" s="13">
        <v>64.2</v>
      </c>
      <c r="F12" s="13"/>
      <c r="G12" s="13">
        <v>76.42</v>
      </c>
      <c r="H12" s="9">
        <v>3</v>
      </c>
      <c r="I12" s="30" t="s">
        <v>11</v>
      </c>
    </row>
    <row r="13" s="2" customFormat="1" ht="24" customHeight="1" spans="1:9">
      <c r="A13" s="9">
        <v>9</v>
      </c>
      <c r="B13" s="15" t="s">
        <v>15</v>
      </c>
      <c r="C13" s="16" t="s">
        <v>18</v>
      </c>
      <c r="D13" s="13">
        <v>82.71</v>
      </c>
      <c r="E13" s="13">
        <v>70.8</v>
      </c>
      <c r="F13" s="13"/>
      <c r="G13" s="13">
        <v>77.95</v>
      </c>
      <c r="H13" s="9">
        <v>2</v>
      </c>
      <c r="I13" s="30" t="s">
        <v>11</v>
      </c>
    </row>
    <row r="14" s="2" customFormat="1" ht="24" customHeight="1" spans="1:9">
      <c r="A14" s="9">
        <v>10</v>
      </c>
      <c r="B14" s="15" t="s">
        <v>15</v>
      </c>
      <c r="C14" s="16" t="s">
        <v>19</v>
      </c>
      <c r="D14" s="13">
        <v>91.43</v>
      </c>
      <c r="E14" s="13">
        <v>79.5</v>
      </c>
      <c r="F14" s="19"/>
      <c r="G14" s="20">
        <v>86.66</v>
      </c>
      <c r="H14" s="9">
        <v>1</v>
      </c>
      <c r="I14" s="30" t="s">
        <v>13</v>
      </c>
    </row>
    <row r="15" s="2" customFormat="1" ht="24" customHeight="1" spans="1:9">
      <c r="A15" s="9">
        <v>11</v>
      </c>
      <c r="B15" s="21" t="s">
        <v>15</v>
      </c>
      <c r="C15" s="22" t="s">
        <v>20</v>
      </c>
      <c r="D15" s="18" t="s">
        <v>14</v>
      </c>
      <c r="E15" s="18" t="s">
        <v>14</v>
      </c>
      <c r="F15" s="13"/>
      <c r="G15" s="18" t="s">
        <v>14</v>
      </c>
      <c r="H15" s="18" t="s">
        <v>14</v>
      </c>
      <c r="I15" s="30" t="s">
        <v>11</v>
      </c>
    </row>
    <row r="16" s="2" customFormat="1" ht="22.9" customHeight="1" spans="1:9">
      <c r="A16" s="9" t="s">
        <v>1</v>
      </c>
      <c r="B16" s="10" t="s">
        <v>2</v>
      </c>
      <c r="C16" s="10" t="s">
        <v>3</v>
      </c>
      <c r="D16" s="10" t="s">
        <v>4</v>
      </c>
      <c r="E16" s="11" t="s">
        <v>5</v>
      </c>
      <c r="F16" s="23" t="s">
        <v>21</v>
      </c>
      <c r="G16" s="10" t="s">
        <v>6</v>
      </c>
      <c r="H16" s="12" t="s">
        <v>7</v>
      </c>
      <c r="I16" s="29" t="s">
        <v>8</v>
      </c>
    </row>
    <row r="17" s="2" customFormat="1" ht="28.5" customHeight="1" spans="1:9">
      <c r="A17" s="9"/>
      <c r="B17" s="13"/>
      <c r="C17" s="13"/>
      <c r="D17" s="13"/>
      <c r="E17" s="13"/>
      <c r="F17" s="24"/>
      <c r="G17" s="13"/>
      <c r="H17" s="12"/>
      <c r="I17" s="26"/>
    </row>
    <row r="18" s="2" customFormat="1" ht="24" customHeight="1" spans="1:9">
      <c r="A18" s="9">
        <v>12</v>
      </c>
      <c r="B18" s="15" t="s">
        <v>22</v>
      </c>
      <c r="C18" s="15" t="s">
        <v>23</v>
      </c>
      <c r="D18" s="13">
        <v>89.29</v>
      </c>
      <c r="E18" s="13">
        <v>72.2</v>
      </c>
      <c r="F18" s="13">
        <v>70</v>
      </c>
      <c r="G18" s="13">
        <v>80.31</v>
      </c>
      <c r="H18" s="9">
        <v>1</v>
      </c>
      <c r="I18" s="30" t="s">
        <v>13</v>
      </c>
    </row>
    <row r="19" s="2" customFormat="1" ht="24" customHeight="1" spans="1:9">
      <c r="A19" s="9">
        <v>13</v>
      </c>
      <c r="B19" s="15" t="s">
        <v>22</v>
      </c>
      <c r="C19" s="17" t="str">
        <f>"郑思成"</f>
        <v>郑思成</v>
      </c>
      <c r="D19" s="18" t="s">
        <v>14</v>
      </c>
      <c r="E19" s="18" t="s">
        <v>14</v>
      </c>
      <c r="F19" s="18" t="s">
        <v>14</v>
      </c>
      <c r="G19" s="18" t="s">
        <v>14</v>
      </c>
      <c r="H19" s="18" t="s">
        <v>14</v>
      </c>
      <c r="I19" s="30" t="s">
        <v>11</v>
      </c>
    </row>
    <row r="20" s="2" customFormat="1" ht="24" customHeight="1" spans="1:9">
      <c r="A20" s="9">
        <v>14</v>
      </c>
      <c r="B20" s="15" t="s">
        <v>22</v>
      </c>
      <c r="C20" s="17" t="str">
        <f>"邓宇"</f>
        <v>邓宇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30" t="s">
        <v>11</v>
      </c>
    </row>
    <row r="21" s="2" customFormat="1" ht="24" customHeight="1" spans="1:9">
      <c r="A21" s="9">
        <v>15</v>
      </c>
      <c r="B21" s="15" t="s">
        <v>22</v>
      </c>
      <c r="C21" s="17" t="str">
        <f>"肖宇晴"</f>
        <v>肖宇晴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  <c r="I21" s="30" t="s">
        <v>11</v>
      </c>
    </row>
    <row r="22" s="2" customFormat="1" ht="24" customHeight="1" spans="1:9">
      <c r="A22" s="9">
        <v>16</v>
      </c>
      <c r="B22" s="15" t="s">
        <v>22</v>
      </c>
      <c r="C22" s="17" t="str">
        <f>"姚碧文"</f>
        <v>姚碧文</v>
      </c>
      <c r="D22" s="18" t="s">
        <v>14</v>
      </c>
      <c r="E22" s="18" t="s">
        <v>14</v>
      </c>
      <c r="F22" s="18" t="s">
        <v>14</v>
      </c>
      <c r="G22" s="18" t="s">
        <v>14</v>
      </c>
      <c r="H22" s="18" t="s">
        <v>14</v>
      </c>
      <c r="I22" s="30" t="s">
        <v>11</v>
      </c>
    </row>
    <row r="23" s="2" customFormat="1" ht="24" customHeight="1" spans="1:9">
      <c r="A23" s="9">
        <v>17</v>
      </c>
      <c r="B23" s="15" t="s">
        <v>24</v>
      </c>
      <c r="C23" s="16" t="s">
        <v>25</v>
      </c>
      <c r="D23" s="13">
        <v>85.29</v>
      </c>
      <c r="E23" s="13">
        <v>57.2</v>
      </c>
      <c r="F23" s="20">
        <v>71.71</v>
      </c>
      <c r="G23" s="20">
        <v>74.15</v>
      </c>
      <c r="H23" s="9">
        <v>4</v>
      </c>
      <c r="I23" s="30" t="s">
        <v>11</v>
      </c>
    </row>
    <row r="24" s="2" customFormat="1" ht="24" customHeight="1" spans="1:9">
      <c r="A24" s="9">
        <v>18</v>
      </c>
      <c r="B24" s="15" t="s">
        <v>24</v>
      </c>
      <c r="C24" s="15" t="s">
        <v>26</v>
      </c>
      <c r="D24" s="13">
        <v>85.71</v>
      </c>
      <c r="E24" s="13">
        <v>64.7</v>
      </c>
      <c r="F24" s="9">
        <v>61.93</v>
      </c>
      <c r="G24" s="20">
        <v>74.65</v>
      </c>
      <c r="H24" s="9">
        <v>3</v>
      </c>
      <c r="I24" s="30" t="s">
        <v>11</v>
      </c>
    </row>
    <row r="25" s="2" customFormat="1" ht="24" customHeight="1" spans="1:9">
      <c r="A25" s="9">
        <v>19</v>
      </c>
      <c r="B25" s="15" t="s">
        <v>24</v>
      </c>
      <c r="C25" s="16" t="s">
        <v>27</v>
      </c>
      <c r="D25" s="13">
        <v>86.57</v>
      </c>
      <c r="E25" s="13">
        <v>62.6</v>
      </c>
      <c r="F25" s="9">
        <v>54.71</v>
      </c>
      <c r="G25" s="20">
        <v>73.01</v>
      </c>
      <c r="H25" s="9">
        <v>6</v>
      </c>
      <c r="I25" s="30" t="s">
        <v>11</v>
      </c>
    </row>
    <row r="26" s="2" customFormat="1" ht="24" customHeight="1" spans="1:9">
      <c r="A26" s="9">
        <v>20</v>
      </c>
      <c r="B26" s="15" t="s">
        <v>24</v>
      </c>
      <c r="C26" s="16" t="s">
        <v>28</v>
      </c>
      <c r="D26" s="13">
        <v>85.14</v>
      </c>
      <c r="E26" s="13">
        <v>54.8</v>
      </c>
      <c r="F26" s="9">
        <v>64.86</v>
      </c>
      <c r="G26" s="20">
        <v>71.98</v>
      </c>
      <c r="H26" s="9">
        <v>7</v>
      </c>
      <c r="I26" s="30" t="s">
        <v>11</v>
      </c>
    </row>
    <row r="27" s="2" customFormat="1" ht="24" customHeight="1" spans="1:9">
      <c r="A27" s="9">
        <v>21</v>
      </c>
      <c r="B27" s="15" t="s">
        <v>24</v>
      </c>
      <c r="C27" s="16" t="s">
        <v>29</v>
      </c>
      <c r="D27" s="13">
        <v>85.14</v>
      </c>
      <c r="E27" s="13">
        <v>65.6</v>
      </c>
      <c r="F27" s="9">
        <v>54.86</v>
      </c>
      <c r="G27" s="20">
        <v>73.22</v>
      </c>
      <c r="H27" s="9">
        <v>5</v>
      </c>
      <c r="I27" s="30" t="s">
        <v>11</v>
      </c>
    </row>
    <row r="28" s="2" customFormat="1" ht="24" customHeight="1" spans="1:9">
      <c r="A28" s="9">
        <v>22</v>
      </c>
      <c r="B28" s="15" t="s">
        <v>24</v>
      </c>
      <c r="C28" s="16" t="s">
        <v>30</v>
      </c>
      <c r="D28" s="13">
        <v>90.86</v>
      </c>
      <c r="E28" s="13">
        <v>71.7</v>
      </c>
      <c r="F28" s="9">
        <v>69.71</v>
      </c>
      <c r="G28" s="20">
        <v>80.88</v>
      </c>
      <c r="H28" s="9">
        <v>1</v>
      </c>
      <c r="I28" s="30" t="s">
        <v>13</v>
      </c>
    </row>
    <row r="29" s="2" customFormat="1" ht="24" customHeight="1" spans="1:9">
      <c r="A29" s="9">
        <v>23</v>
      </c>
      <c r="B29" s="15" t="s">
        <v>24</v>
      </c>
      <c r="C29" s="16" t="s">
        <v>31</v>
      </c>
      <c r="D29" s="13">
        <v>91.86</v>
      </c>
      <c r="E29" s="13">
        <v>44</v>
      </c>
      <c r="F29" s="9">
        <v>89.57</v>
      </c>
      <c r="G29" s="20">
        <v>77.04</v>
      </c>
      <c r="H29" s="9">
        <v>2</v>
      </c>
      <c r="I29" s="30" t="s">
        <v>13</v>
      </c>
    </row>
    <row r="30" s="2" customFormat="1" ht="24" customHeight="1" spans="1:9">
      <c r="A30" s="9">
        <v>24</v>
      </c>
      <c r="B30" s="15" t="s">
        <v>24</v>
      </c>
      <c r="C30" s="17" t="str">
        <f>"游晴芳"</f>
        <v>游晴芳</v>
      </c>
      <c r="D30" s="18" t="s">
        <v>14</v>
      </c>
      <c r="E30" s="18" t="s">
        <v>14</v>
      </c>
      <c r="F30" s="18" t="s">
        <v>14</v>
      </c>
      <c r="G30" s="18" t="s">
        <v>14</v>
      </c>
      <c r="H30" s="18" t="s">
        <v>14</v>
      </c>
      <c r="I30" s="30" t="s">
        <v>11</v>
      </c>
    </row>
    <row r="31" s="2" customFormat="1" ht="24" customHeight="1" spans="1:9">
      <c r="A31" s="9">
        <v>25</v>
      </c>
      <c r="B31" s="15" t="s">
        <v>24</v>
      </c>
      <c r="C31" s="17" t="str">
        <f>"雷苗"</f>
        <v>雷苗</v>
      </c>
      <c r="D31" s="18" t="s">
        <v>14</v>
      </c>
      <c r="E31" s="18" t="s">
        <v>14</v>
      </c>
      <c r="F31" s="18" t="s">
        <v>14</v>
      </c>
      <c r="G31" s="18" t="s">
        <v>14</v>
      </c>
      <c r="H31" s="18" t="s">
        <v>14</v>
      </c>
      <c r="I31" s="30" t="s">
        <v>11</v>
      </c>
    </row>
    <row r="32" s="2" customFormat="1" ht="24" customHeight="1" spans="1:9">
      <c r="A32" s="9">
        <v>26</v>
      </c>
      <c r="B32" s="15" t="s">
        <v>24</v>
      </c>
      <c r="C32" s="17" t="str">
        <f>"张珊珊"</f>
        <v>张珊珊</v>
      </c>
      <c r="D32" s="18" t="s">
        <v>14</v>
      </c>
      <c r="E32" s="18" t="s">
        <v>14</v>
      </c>
      <c r="F32" s="18" t="s">
        <v>14</v>
      </c>
      <c r="G32" s="18" t="s">
        <v>14</v>
      </c>
      <c r="H32" s="18" t="s">
        <v>14</v>
      </c>
      <c r="I32" s="30" t="s">
        <v>11</v>
      </c>
    </row>
    <row r="33" s="2" customFormat="1" ht="24" customHeight="1" spans="1:9">
      <c r="A33" s="9">
        <v>27</v>
      </c>
      <c r="B33" s="15" t="s">
        <v>24</v>
      </c>
      <c r="C33" s="17" t="str">
        <f>"周雪"</f>
        <v>周雪</v>
      </c>
      <c r="D33" s="18" t="s">
        <v>14</v>
      </c>
      <c r="E33" s="18" t="s">
        <v>14</v>
      </c>
      <c r="F33" s="18" t="s">
        <v>14</v>
      </c>
      <c r="G33" s="18" t="s">
        <v>14</v>
      </c>
      <c r="H33" s="18" t="s">
        <v>14</v>
      </c>
      <c r="I33" s="30" t="s">
        <v>11</v>
      </c>
    </row>
    <row r="34" s="2" customFormat="1" ht="24" customHeight="1" spans="1:9">
      <c r="A34" s="9">
        <v>28</v>
      </c>
      <c r="B34" s="15" t="s">
        <v>24</v>
      </c>
      <c r="C34" s="17" t="str">
        <f>"黄敏"</f>
        <v>黄敏</v>
      </c>
      <c r="D34" s="18" t="s">
        <v>14</v>
      </c>
      <c r="E34" s="18" t="s">
        <v>14</v>
      </c>
      <c r="F34" s="18" t="s">
        <v>14</v>
      </c>
      <c r="G34" s="18" t="s">
        <v>14</v>
      </c>
      <c r="H34" s="18" t="s">
        <v>14</v>
      </c>
      <c r="I34" s="30" t="s">
        <v>11</v>
      </c>
    </row>
    <row r="35" s="2" customFormat="1" ht="24" customHeight="1" spans="1:9">
      <c r="A35" s="9">
        <v>29</v>
      </c>
      <c r="B35" s="15" t="s">
        <v>24</v>
      </c>
      <c r="C35" s="17" t="str">
        <f>"黄雨桐"</f>
        <v>黄雨桐</v>
      </c>
      <c r="D35" s="18" t="s">
        <v>14</v>
      </c>
      <c r="E35" s="18" t="s">
        <v>14</v>
      </c>
      <c r="F35" s="18" t="s">
        <v>14</v>
      </c>
      <c r="G35" s="18" t="s">
        <v>14</v>
      </c>
      <c r="H35" s="18" t="s">
        <v>14</v>
      </c>
      <c r="I35" s="30" t="s">
        <v>11</v>
      </c>
    </row>
    <row r="36" s="2" customFormat="1" ht="24" customHeight="1" spans="1:9">
      <c r="A36" s="9">
        <v>30</v>
      </c>
      <c r="B36" s="15" t="s">
        <v>24</v>
      </c>
      <c r="C36" s="17" t="str">
        <f>"林心如"</f>
        <v>林心如</v>
      </c>
      <c r="D36" s="18" t="s">
        <v>14</v>
      </c>
      <c r="E36" s="18" t="s">
        <v>14</v>
      </c>
      <c r="F36" s="18" t="s">
        <v>14</v>
      </c>
      <c r="G36" s="18" t="s">
        <v>14</v>
      </c>
      <c r="H36" s="18" t="s">
        <v>14</v>
      </c>
      <c r="I36" s="30" t="s">
        <v>11</v>
      </c>
    </row>
    <row r="37" s="2" customFormat="1" ht="24" customHeight="1" spans="1:9">
      <c r="A37" s="9">
        <v>31</v>
      </c>
      <c r="B37" s="15" t="s">
        <v>24</v>
      </c>
      <c r="C37" s="17" t="str">
        <f>"史菁"</f>
        <v>史菁</v>
      </c>
      <c r="D37" s="18" t="s">
        <v>14</v>
      </c>
      <c r="E37" s="18" t="s">
        <v>14</v>
      </c>
      <c r="F37" s="18" t="s">
        <v>14</v>
      </c>
      <c r="G37" s="18" t="s">
        <v>14</v>
      </c>
      <c r="H37" s="18" t="s">
        <v>14</v>
      </c>
      <c r="I37" s="30" t="s">
        <v>11</v>
      </c>
    </row>
    <row r="38" s="2" customFormat="1" ht="24" customHeight="1" spans="1:9">
      <c r="A38" s="9">
        <v>32</v>
      </c>
      <c r="B38" s="15" t="s">
        <v>24</v>
      </c>
      <c r="C38" s="17" t="str">
        <f>"万燚"</f>
        <v>万燚</v>
      </c>
      <c r="D38" s="18" t="s">
        <v>14</v>
      </c>
      <c r="E38" s="18" t="s">
        <v>14</v>
      </c>
      <c r="F38" s="18" t="s">
        <v>14</v>
      </c>
      <c r="G38" s="18" t="s">
        <v>14</v>
      </c>
      <c r="H38" s="18" t="s">
        <v>14</v>
      </c>
      <c r="I38" s="30" t="s">
        <v>11</v>
      </c>
    </row>
    <row r="39" s="2" customFormat="1" ht="24" customHeight="1" spans="1:9">
      <c r="A39" s="9">
        <v>33</v>
      </c>
      <c r="B39" s="15" t="s">
        <v>24</v>
      </c>
      <c r="C39" s="17" t="str">
        <f>"贺熙雯"</f>
        <v>贺熙雯</v>
      </c>
      <c r="D39" s="18" t="s">
        <v>14</v>
      </c>
      <c r="E39" s="18" t="s">
        <v>14</v>
      </c>
      <c r="F39" s="18" t="s">
        <v>14</v>
      </c>
      <c r="G39" s="18" t="s">
        <v>14</v>
      </c>
      <c r="H39" s="18" t="s">
        <v>14</v>
      </c>
      <c r="I39" s="30" t="s">
        <v>11</v>
      </c>
    </row>
    <row r="40" s="2" customFormat="1" ht="24" customHeight="1" spans="1:9">
      <c r="A40" s="9">
        <v>34</v>
      </c>
      <c r="B40" s="15" t="s">
        <v>32</v>
      </c>
      <c r="C40" s="16" t="s">
        <v>33</v>
      </c>
      <c r="D40" s="13">
        <v>87.14</v>
      </c>
      <c r="E40" s="13">
        <v>55.9</v>
      </c>
      <c r="F40" s="9">
        <v>68.43</v>
      </c>
      <c r="G40" s="20">
        <v>74.03</v>
      </c>
      <c r="H40" s="9">
        <v>5</v>
      </c>
      <c r="I40" s="30" t="s">
        <v>11</v>
      </c>
    </row>
    <row r="41" s="2" customFormat="1" ht="24" customHeight="1" spans="1:9">
      <c r="A41" s="9">
        <v>35</v>
      </c>
      <c r="B41" s="15" t="s">
        <v>32</v>
      </c>
      <c r="C41" s="16" t="s">
        <v>34</v>
      </c>
      <c r="D41" s="13">
        <v>80.29</v>
      </c>
      <c r="E41" s="13">
        <v>53.2</v>
      </c>
      <c r="F41" s="9">
        <v>56.57</v>
      </c>
      <c r="G41" s="20">
        <v>67.42</v>
      </c>
      <c r="H41" s="9">
        <v>6</v>
      </c>
      <c r="I41" s="30" t="s">
        <v>11</v>
      </c>
    </row>
    <row r="42" s="2" customFormat="1" ht="24" customHeight="1" spans="1:9">
      <c r="A42" s="9">
        <v>36</v>
      </c>
      <c r="B42" s="15" t="s">
        <v>32</v>
      </c>
      <c r="C42" s="16" t="s">
        <v>35</v>
      </c>
      <c r="D42" s="13">
        <v>90.71</v>
      </c>
      <c r="E42" s="13">
        <v>62.7</v>
      </c>
      <c r="F42" s="9">
        <v>94.86</v>
      </c>
      <c r="G42" s="20">
        <v>83.14</v>
      </c>
      <c r="H42" s="9">
        <v>1</v>
      </c>
      <c r="I42" s="30" t="s">
        <v>13</v>
      </c>
    </row>
    <row r="43" s="2" customFormat="1" ht="24" customHeight="1" spans="1:9">
      <c r="A43" s="9">
        <v>37</v>
      </c>
      <c r="B43" s="15" t="s">
        <v>32</v>
      </c>
      <c r="C43" s="25" t="s">
        <v>36</v>
      </c>
      <c r="D43" s="18" t="s">
        <v>14</v>
      </c>
      <c r="E43" s="26">
        <v>68.1</v>
      </c>
      <c r="F43" s="18" t="s">
        <v>14</v>
      </c>
      <c r="G43" s="18" t="s">
        <v>14</v>
      </c>
      <c r="H43" s="18" t="s">
        <v>14</v>
      </c>
      <c r="I43" s="30" t="s">
        <v>11</v>
      </c>
    </row>
    <row r="44" s="2" customFormat="1" ht="24" customHeight="1" spans="1:9">
      <c r="A44" s="9">
        <v>38</v>
      </c>
      <c r="B44" s="15" t="s">
        <v>32</v>
      </c>
      <c r="C44" s="16" t="s">
        <v>37</v>
      </c>
      <c r="D44" s="13">
        <v>85</v>
      </c>
      <c r="E44" s="13">
        <v>74.9</v>
      </c>
      <c r="F44" s="9">
        <v>73.57</v>
      </c>
      <c r="G44" s="20">
        <v>79.68</v>
      </c>
      <c r="H44" s="9">
        <v>2</v>
      </c>
      <c r="I44" s="30" t="s">
        <v>11</v>
      </c>
    </row>
    <row r="45" s="2" customFormat="1" ht="24" customHeight="1" spans="1:9">
      <c r="A45" s="9">
        <v>39</v>
      </c>
      <c r="B45" s="15" t="s">
        <v>32</v>
      </c>
      <c r="C45" s="16" t="s">
        <v>38</v>
      </c>
      <c r="D45" s="13">
        <v>86.29</v>
      </c>
      <c r="E45" s="13">
        <v>57.5</v>
      </c>
      <c r="F45" s="9">
        <v>75.71</v>
      </c>
      <c r="G45" s="20">
        <v>75.54</v>
      </c>
      <c r="H45" s="9">
        <v>3</v>
      </c>
      <c r="I45" s="30" t="s">
        <v>11</v>
      </c>
    </row>
    <row r="46" s="2" customFormat="1" ht="24" customHeight="1" spans="1:9">
      <c r="A46" s="9">
        <v>40</v>
      </c>
      <c r="B46" s="15" t="s">
        <v>32</v>
      </c>
      <c r="C46" s="16" t="s">
        <v>39</v>
      </c>
      <c r="D46" s="13">
        <v>84.43</v>
      </c>
      <c r="E46" s="13">
        <v>56.7</v>
      </c>
      <c r="F46" s="9">
        <v>81.14</v>
      </c>
      <c r="G46" s="20">
        <v>75.45</v>
      </c>
      <c r="H46" s="9">
        <v>4</v>
      </c>
      <c r="I46" s="30" t="s">
        <v>11</v>
      </c>
    </row>
    <row r="47" s="3" customFormat="1" ht="24" customHeight="1" spans="1:9">
      <c r="A47" s="9">
        <v>41</v>
      </c>
      <c r="B47" s="15" t="s">
        <v>32</v>
      </c>
      <c r="C47" s="17" t="str">
        <f>"江仪婷"</f>
        <v>江仪婷</v>
      </c>
      <c r="D47" s="18" t="s">
        <v>14</v>
      </c>
      <c r="E47" s="18" t="s">
        <v>14</v>
      </c>
      <c r="F47" s="18" t="s">
        <v>14</v>
      </c>
      <c r="G47" s="18" t="s">
        <v>14</v>
      </c>
      <c r="H47" s="18" t="s">
        <v>14</v>
      </c>
      <c r="I47" s="30" t="s">
        <v>11</v>
      </c>
    </row>
    <row r="48" ht="23" customHeight="1" spans="1:9">
      <c r="A48" s="9">
        <v>42</v>
      </c>
      <c r="B48" s="15" t="s">
        <v>32</v>
      </c>
      <c r="C48" s="17" t="str">
        <f>"张杰"</f>
        <v>张杰</v>
      </c>
      <c r="D48" s="18" t="s">
        <v>14</v>
      </c>
      <c r="E48" s="18" t="s">
        <v>14</v>
      </c>
      <c r="F48" s="18" t="s">
        <v>14</v>
      </c>
      <c r="G48" s="18" t="s">
        <v>14</v>
      </c>
      <c r="H48" s="18" t="s">
        <v>14</v>
      </c>
      <c r="I48" s="30" t="s">
        <v>11</v>
      </c>
    </row>
    <row r="49" ht="23" customHeight="1" spans="1:9">
      <c r="A49" s="9">
        <v>43</v>
      </c>
      <c r="B49" s="15" t="s">
        <v>32</v>
      </c>
      <c r="C49" s="17" t="str">
        <f>"陈超亚"</f>
        <v>陈超亚</v>
      </c>
      <c r="D49" s="18" t="s">
        <v>14</v>
      </c>
      <c r="E49" s="18" t="s">
        <v>14</v>
      </c>
      <c r="F49" s="18" t="s">
        <v>14</v>
      </c>
      <c r="G49" s="18" t="s">
        <v>14</v>
      </c>
      <c r="H49" s="18" t="s">
        <v>14</v>
      </c>
      <c r="I49" s="30" t="s">
        <v>11</v>
      </c>
    </row>
    <row r="50" ht="23" customHeight="1" spans="1:9">
      <c r="A50" s="9">
        <v>44</v>
      </c>
      <c r="B50" s="15" t="s">
        <v>32</v>
      </c>
      <c r="C50" s="17" t="str">
        <f>"李娜"</f>
        <v>李娜</v>
      </c>
      <c r="D50" s="18" t="s">
        <v>14</v>
      </c>
      <c r="E50" s="18" t="s">
        <v>14</v>
      </c>
      <c r="F50" s="18" t="s">
        <v>14</v>
      </c>
      <c r="G50" s="18" t="s">
        <v>14</v>
      </c>
      <c r="H50" s="18" t="s">
        <v>14</v>
      </c>
      <c r="I50" s="30" t="s">
        <v>11</v>
      </c>
    </row>
    <row r="51" ht="23" customHeight="1" spans="1:9">
      <c r="A51" s="9">
        <v>45</v>
      </c>
      <c r="B51" s="15" t="s">
        <v>32</v>
      </c>
      <c r="C51" s="17" t="str">
        <f>"符惠娴"</f>
        <v>符惠娴</v>
      </c>
      <c r="D51" s="18" t="s">
        <v>14</v>
      </c>
      <c r="E51" s="18" t="s">
        <v>14</v>
      </c>
      <c r="F51" s="18" t="s">
        <v>14</v>
      </c>
      <c r="G51" s="18" t="s">
        <v>14</v>
      </c>
      <c r="H51" s="18" t="s">
        <v>14</v>
      </c>
      <c r="I51" s="30" t="s">
        <v>11</v>
      </c>
    </row>
    <row r="52" ht="23" customHeight="1" spans="1:9">
      <c r="A52" s="9">
        <v>46</v>
      </c>
      <c r="B52" s="15" t="s">
        <v>32</v>
      </c>
      <c r="C52" s="17" t="str">
        <f>"张艳"</f>
        <v>张艳</v>
      </c>
      <c r="D52" s="18" t="s">
        <v>14</v>
      </c>
      <c r="E52" s="18" t="s">
        <v>14</v>
      </c>
      <c r="F52" s="18" t="s">
        <v>14</v>
      </c>
      <c r="G52" s="18" t="s">
        <v>14</v>
      </c>
      <c r="H52" s="18" t="s">
        <v>14</v>
      </c>
      <c r="I52" s="30" t="s">
        <v>11</v>
      </c>
    </row>
    <row r="53" ht="23" customHeight="1" spans="1:9">
      <c r="A53" s="9">
        <v>47</v>
      </c>
      <c r="B53" s="15" t="s">
        <v>32</v>
      </c>
      <c r="C53" s="17" t="str">
        <f>"方昕"</f>
        <v>方昕</v>
      </c>
      <c r="D53" s="18" t="s">
        <v>14</v>
      </c>
      <c r="E53" s="18" t="s">
        <v>14</v>
      </c>
      <c r="F53" s="18" t="s">
        <v>14</v>
      </c>
      <c r="G53" s="18" t="s">
        <v>14</v>
      </c>
      <c r="H53" s="18" t="s">
        <v>14</v>
      </c>
      <c r="I53" s="30" t="s">
        <v>11</v>
      </c>
    </row>
    <row r="54" ht="23" customHeight="1" spans="1:9">
      <c r="A54" s="9">
        <v>48</v>
      </c>
      <c r="B54" s="15" t="s">
        <v>32</v>
      </c>
      <c r="C54" s="17" t="str">
        <f>"许陈彩"</f>
        <v>许陈彩</v>
      </c>
      <c r="D54" s="18" t="s">
        <v>14</v>
      </c>
      <c r="E54" s="18" t="s">
        <v>14</v>
      </c>
      <c r="F54" s="18" t="s">
        <v>14</v>
      </c>
      <c r="G54" s="18" t="s">
        <v>14</v>
      </c>
      <c r="H54" s="18" t="s">
        <v>14</v>
      </c>
      <c r="I54" s="30" t="s">
        <v>11</v>
      </c>
    </row>
    <row r="55" ht="23" customHeight="1" spans="1:9">
      <c r="A55" s="9">
        <v>49</v>
      </c>
      <c r="B55" s="15" t="s">
        <v>32</v>
      </c>
      <c r="C55" s="17" t="str">
        <f>"黎淑慧"</f>
        <v>黎淑慧</v>
      </c>
      <c r="D55" s="18" t="s">
        <v>14</v>
      </c>
      <c r="E55" s="18" t="s">
        <v>14</v>
      </c>
      <c r="F55" s="18" t="s">
        <v>14</v>
      </c>
      <c r="G55" s="18" t="s">
        <v>14</v>
      </c>
      <c r="H55" s="18" t="s">
        <v>14</v>
      </c>
      <c r="I55" s="30" t="s">
        <v>11</v>
      </c>
    </row>
  </sheetData>
  <autoFilter ref="A4:I55">
    <extLst/>
  </autoFilter>
  <mergeCells count="20">
    <mergeCell ref="A1:I1"/>
    <mergeCell ref="D2:I2"/>
    <mergeCell ref="A3:A4"/>
    <mergeCell ref="A16:A17"/>
    <mergeCell ref="B3:B4"/>
    <mergeCell ref="B16:B17"/>
    <mergeCell ref="C3:C4"/>
    <mergeCell ref="C16:C17"/>
    <mergeCell ref="D3:D4"/>
    <mergeCell ref="D16:D17"/>
    <mergeCell ref="E3:E4"/>
    <mergeCell ref="E16:E17"/>
    <mergeCell ref="F3:F4"/>
    <mergeCell ref="F16:F17"/>
    <mergeCell ref="G3:G4"/>
    <mergeCell ref="G16:G17"/>
    <mergeCell ref="H3:H4"/>
    <mergeCell ref="H16:H17"/>
    <mergeCell ref="I3:I4"/>
    <mergeCell ref="I16:I17"/>
  </mergeCells>
  <pageMargins left="0.984027777777778" right="0.236111111111111" top="0.196527777777778" bottom="0.236111111111111" header="0.432638888888889" footer="0.196527777777778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曹娟</cp:lastModifiedBy>
  <dcterms:created xsi:type="dcterms:W3CDTF">2017-09-18T03:34:00Z</dcterms:created>
  <cp:lastPrinted>2019-03-25T06:46:00Z</cp:lastPrinted>
  <dcterms:modified xsi:type="dcterms:W3CDTF">2024-05-06T08:35:09Z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0D7E802E5588493488C2AA1B90CC5EBD</vt:lpwstr>
  </property>
  <property fmtid="{D5CDD505-2E9C-101B-9397-08002B2CF9AE}" pid="4" name="commondata">
    <vt:lpwstr>eyJoZGlkIjoiMmNiNDY1MzFhN2QwMzg1ZjViNDgxYjgzZTM2ZTM3M2EifQ==</vt:lpwstr>
  </property>
</Properties>
</file>