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0" i="1"/>
  <c r="G50"/>
  <c r="F50"/>
  <c r="E50"/>
  <c r="B50"/>
  <c r="H49"/>
  <c r="G49"/>
  <c r="F49"/>
  <c r="E49"/>
  <c r="B49"/>
  <c r="H48"/>
  <c r="G48"/>
  <c r="F48"/>
  <c r="E48"/>
  <c r="B48"/>
  <c r="H47"/>
  <c r="G47"/>
  <c r="F47"/>
  <c r="E47"/>
  <c r="B47"/>
  <c r="H46"/>
  <c r="G46"/>
  <c r="F46"/>
  <c r="E46"/>
  <c r="B46"/>
  <c r="H45"/>
  <c r="G45"/>
  <c r="F45"/>
  <c r="E45"/>
  <c r="B45"/>
  <c r="H44"/>
  <c r="G44"/>
  <c r="F44"/>
  <c r="E44"/>
  <c r="B44"/>
  <c r="H43"/>
  <c r="G43"/>
  <c r="F43"/>
  <c r="E43"/>
  <c r="B43"/>
  <c r="H42"/>
  <c r="G42"/>
  <c r="F42"/>
  <c r="E42"/>
  <c r="B42"/>
  <c r="H41"/>
  <c r="G41"/>
  <c r="F41"/>
  <c r="E41"/>
  <c r="B41"/>
  <c r="H40"/>
  <c r="G40"/>
  <c r="F40"/>
  <c r="E40"/>
  <c r="B40"/>
  <c r="H39"/>
  <c r="G39"/>
  <c r="F39"/>
  <c r="E39"/>
  <c r="B39"/>
  <c r="H38"/>
  <c r="G38"/>
  <c r="F38"/>
  <c r="E38"/>
  <c r="B38"/>
  <c r="H37"/>
  <c r="G37"/>
  <c r="F37"/>
  <c r="E37"/>
  <c r="B37"/>
  <c r="H36"/>
  <c r="G36"/>
  <c r="F36"/>
  <c r="E36"/>
  <c r="B36"/>
  <c r="H35"/>
  <c r="G35"/>
  <c r="F35"/>
  <c r="E35"/>
  <c r="B35"/>
  <c r="H34"/>
  <c r="G34"/>
  <c r="F34"/>
  <c r="E34"/>
  <c r="B34"/>
  <c r="H33"/>
  <c r="G33"/>
  <c r="F33"/>
  <c r="E33"/>
  <c r="B33"/>
  <c r="H32"/>
  <c r="G32"/>
  <c r="F32"/>
  <c r="E32"/>
  <c r="B32"/>
  <c r="H31"/>
  <c r="G31"/>
  <c r="F31"/>
  <c r="E31"/>
  <c r="B31"/>
  <c r="H30"/>
  <c r="G30"/>
  <c r="F30"/>
  <c r="E30"/>
  <c r="B30"/>
  <c r="H29"/>
  <c r="G29"/>
  <c r="F29"/>
  <c r="E29"/>
  <c r="B29"/>
  <c r="H28"/>
  <c r="G28"/>
  <c r="F28"/>
  <c r="E28"/>
  <c r="B28"/>
  <c r="H27"/>
  <c r="G27"/>
  <c r="F27"/>
  <c r="E27"/>
  <c r="B27"/>
  <c r="H26"/>
  <c r="G26"/>
  <c r="F26"/>
  <c r="E26"/>
  <c r="B26"/>
  <c r="H25"/>
  <c r="G25"/>
  <c r="F25"/>
  <c r="E25"/>
  <c r="B25"/>
  <c r="H24"/>
  <c r="G24"/>
  <c r="F24"/>
  <c r="E24"/>
  <c r="B24"/>
  <c r="H23"/>
  <c r="G23"/>
  <c r="F23"/>
  <c r="E23"/>
  <c r="B23"/>
  <c r="H22"/>
  <c r="G22"/>
  <c r="F22"/>
  <c r="E22"/>
  <c r="B22"/>
  <c r="H21"/>
  <c r="G21"/>
  <c r="F21"/>
  <c r="E21"/>
  <c r="B21"/>
  <c r="H20"/>
  <c r="G20"/>
  <c r="F20"/>
  <c r="E20"/>
  <c r="B20"/>
  <c r="H19"/>
  <c r="G19"/>
  <c r="F19"/>
  <c r="E19"/>
  <c r="B19"/>
  <c r="H18"/>
  <c r="G18"/>
  <c r="F18"/>
  <c r="E18"/>
  <c r="B18"/>
  <c r="H17"/>
  <c r="G17"/>
  <c r="F17"/>
  <c r="E17"/>
  <c r="B17"/>
  <c r="H16"/>
  <c r="G16"/>
  <c r="F16"/>
  <c r="E16"/>
  <c r="B16"/>
  <c r="H15"/>
  <c r="G15"/>
  <c r="F15"/>
  <c r="E15"/>
  <c r="B15"/>
  <c r="H14"/>
  <c r="G14"/>
  <c r="F14"/>
  <c r="E14"/>
  <c r="B14"/>
  <c r="H13"/>
  <c r="G13"/>
  <c r="F13"/>
  <c r="E13"/>
  <c r="B13"/>
  <c r="H12"/>
  <c r="G12"/>
  <c r="F12"/>
  <c r="E12"/>
  <c r="B12"/>
  <c r="H11"/>
  <c r="G11"/>
  <c r="F11"/>
  <c r="E11"/>
  <c r="B11"/>
  <c r="H10"/>
  <c r="G10"/>
  <c r="F10"/>
  <c r="E10"/>
  <c r="B10"/>
  <c r="H9"/>
  <c r="G9"/>
  <c r="F9"/>
  <c r="E9"/>
  <c r="B9"/>
  <c r="H8"/>
  <c r="G8"/>
  <c r="F8"/>
  <c r="E8"/>
  <c r="B8"/>
  <c r="H7"/>
  <c r="G7"/>
  <c r="F7"/>
  <c r="E7"/>
  <c r="B7"/>
  <c r="H6"/>
  <c r="G6"/>
  <c r="F6"/>
  <c r="E6"/>
  <c r="B6"/>
  <c r="H5"/>
  <c r="G5"/>
  <c r="F5"/>
  <c r="E5"/>
  <c r="B5"/>
  <c r="H4"/>
  <c r="G4"/>
  <c r="F4"/>
  <c r="E4"/>
  <c r="B4"/>
  <c r="H3"/>
  <c r="G3"/>
  <c r="F3"/>
  <c r="E3"/>
  <c r="B3"/>
</calcChain>
</file>

<file path=xl/sharedStrings.xml><?xml version="1.0" encoding="utf-8"?>
<sst xmlns="http://schemas.openxmlformats.org/spreadsheetml/2006/main" count="155" uniqueCount="22">
  <si>
    <t>2024年咸丰县第一中学专项公开招聘高中教师面试资格复审人员名单</t>
    <phoneticPr fontId="3" type="noConversion"/>
  </si>
  <si>
    <t>序号</t>
    <phoneticPr fontId="3" type="noConversion"/>
  </si>
  <si>
    <t>岗位代码</t>
  </si>
  <si>
    <t>岗位名称</t>
  </si>
  <si>
    <t>招聘单位</t>
  </si>
  <si>
    <t>姓名</t>
  </si>
  <si>
    <t>性别</t>
  </si>
  <si>
    <t>学历</t>
  </si>
  <si>
    <t>学位</t>
  </si>
  <si>
    <t>笔试成绩</t>
    <phoneticPr fontId="3" type="noConversion"/>
  </si>
  <si>
    <t>备注</t>
    <phoneticPr fontId="3" type="noConversion"/>
  </si>
  <si>
    <t>语文教师</t>
  </si>
  <si>
    <t>咸丰县第一中学</t>
  </si>
  <si>
    <t>笔试入围</t>
    <phoneticPr fontId="6" type="noConversion"/>
  </si>
  <si>
    <t>数学教师</t>
  </si>
  <si>
    <t>直接面试</t>
    <phoneticPr fontId="6" type="noConversion"/>
  </si>
  <si>
    <t>英语教师</t>
  </si>
  <si>
    <t>笔试入围</t>
    <phoneticPr fontId="6" type="noConversion"/>
  </si>
  <si>
    <t>物理教师</t>
  </si>
  <si>
    <t>化学教师</t>
  </si>
  <si>
    <t>政治教师</t>
  </si>
  <si>
    <t>历史教师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</si>
</sst>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M5" sqref="M5"/>
    </sheetView>
  </sheetViews>
  <sheetFormatPr defaultRowHeight="13.5"/>
  <cols>
    <col min="1" max="1" width="7.25" style="5" customWidth="1"/>
    <col min="2" max="2" width="11.125" style="6" customWidth="1"/>
    <col min="3" max="3" width="9" style="6"/>
    <col min="4" max="4" width="15.25" style="6" customWidth="1"/>
    <col min="5" max="5" width="9" style="6"/>
    <col min="6" max="6" width="7.875" style="6" customWidth="1"/>
    <col min="7" max="8" width="8" style="6" customWidth="1"/>
    <col min="9" max="10" width="9" style="6"/>
    <col min="11" max="256" width="9" style="1"/>
    <col min="257" max="257" width="7.25" style="1" customWidth="1"/>
    <col min="258" max="258" width="11.125" style="1" customWidth="1"/>
    <col min="259" max="259" width="9" style="1"/>
    <col min="260" max="260" width="15.25" style="1" customWidth="1"/>
    <col min="261" max="261" width="9" style="1"/>
    <col min="262" max="262" width="7.875" style="1" customWidth="1"/>
    <col min="263" max="263" width="7.125" style="1" customWidth="1"/>
    <col min="264" max="264" width="8" style="1" customWidth="1"/>
    <col min="265" max="512" width="9" style="1"/>
    <col min="513" max="513" width="7.25" style="1" customWidth="1"/>
    <col min="514" max="514" width="11.125" style="1" customWidth="1"/>
    <col min="515" max="515" width="9" style="1"/>
    <col min="516" max="516" width="15.25" style="1" customWidth="1"/>
    <col min="517" max="517" width="9" style="1"/>
    <col min="518" max="518" width="7.875" style="1" customWidth="1"/>
    <col min="519" max="519" width="7.125" style="1" customWidth="1"/>
    <col min="520" max="520" width="8" style="1" customWidth="1"/>
    <col min="521" max="768" width="9" style="1"/>
    <col min="769" max="769" width="7.25" style="1" customWidth="1"/>
    <col min="770" max="770" width="11.125" style="1" customWidth="1"/>
    <col min="771" max="771" width="9" style="1"/>
    <col min="772" max="772" width="15.25" style="1" customWidth="1"/>
    <col min="773" max="773" width="9" style="1"/>
    <col min="774" max="774" width="7.875" style="1" customWidth="1"/>
    <col min="775" max="775" width="7.125" style="1" customWidth="1"/>
    <col min="776" max="776" width="8" style="1" customWidth="1"/>
    <col min="777" max="1024" width="9" style="1"/>
    <col min="1025" max="1025" width="7.25" style="1" customWidth="1"/>
    <col min="1026" max="1026" width="11.125" style="1" customWidth="1"/>
    <col min="1027" max="1027" width="9" style="1"/>
    <col min="1028" max="1028" width="15.25" style="1" customWidth="1"/>
    <col min="1029" max="1029" width="9" style="1"/>
    <col min="1030" max="1030" width="7.875" style="1" customWidth="1"/>
    <col min="1031" max="1031" width="7.125" style="1" customWidth="1"/>
    <col min="1032" max="1032" width="8" style="1" customWidth="1"/>
    <col min="1033" max="1280" width="9" style="1"/>
    <col min="1281" max="1281" width="7.25" style="1" customWidth="1"/>
    <col min="1282" max="1282" width="11.125" style="1" customWidth="1"/>
    <col min="1283" max="1283" width="9" style="1"/>
    <col min="1284" max="1284" width="15.25" style="1" customWidth="1"/>
    <col min="1285" max="1285" width="9" style="1"/>
    <col min="1286" max="1286" width="7.875" style="1" customWidth="1"/>
    <col min="1287" max="1287" width="7.125" style="1" customWidth="1"/>
    <col min="1288" max="1288" width="8" style="1" customWidth="1"/>
    <col min="1289" max="1536" width="9" style="1"/>
    <col min="1537" max="1537" width="7.25" style="1" customWidth="1"/>
    <col min="1538" max="1538" width="11.125" style="1" customWidth="1"/>
    <col min="1539" max="1539" width="9" style="1"/>
    <col min="1540" max="1540" width="15.25" style="1" customWidth="1"/>
    <col min="1541" max="1541" width="9" style="1"/>
    <col min="1542" max="1542" width="7.875" style="1" customWidth="1"/>
    <col min="1543" max="1543" width="7.125" style="1" customWidth="1"/>
    <col min="1544" max="1544" width="8" style="1" customWidth="1"/>
    <col min="1545" max="1792" width="9" style="1"/>
    <col min="1793" max="1793" width="7.25" style="1" customWidth="1"/>
    <col min="1794" max="1794" width="11.125" style="1" customWidth="1"/>
    <col min="1795" max="1795" width="9" style="1"/>
    <col min="1796" max="1796" width="15.25" style="1" customWidth="1"/>
    <col min="1797" max="1797" width="9" style="1"/>
    <col min="1798" max="1798" width="7.875" style="1" customWidth="1"/>
    <col min="1799" max="1799" width="7.125" style="1" customWidth="1"/>
    <col min="1800" max="1800" width="8" style="1" customWidth="1"/>
    <col min="1801" max="2048" width="9" style="1"/>
    <col min="2049" max="2049" width="7.25" style="1" customWidth="1"/>
    <col min="2050" max="2050" width="11.125" style="1" customWidth="1"/>
    <col min="2051" max="2051" width="9" style="1"/>
    <col min="2052" max="2052" width="15.25" style="1" customWidth="1"/>
    <col min="2053" max="2053" width="9" style="1"/>
    <col min="2054" max="2054" width="7.875" style="1" customWidth="1"/>
    <col min="2055" max="2055" width="7.125" style="1" customWidth="1"/>
    <col min="2056" max="2056" width="8" style="1" customWidth="1"/>
    <col min="2057" max="2304" width="9" style="1"/>
    <col min="2305" max="2305" width="7.25" style="1" customWidth="1"/>
    <col min="2306" max="2306" width="11.125" style="1" customWidth="1"/>
    <col min="2307" max="2307" width="9" style="1"/>
    <col min="2308" max="2308" width="15.25" style="1" customWidth="1"/>
    <col min="2309" max="2309" width="9" style="1"/>
    <col min="2310" max="2310" width="7.875" style="1" customWidth="1"/>
    <col min="2311" max="2311" width="7.125" style="1" customWidth="1"/>
    <col min="2312" max="2312" width="8" style="1" customWidth="1"/>
    <col min="2313" max="2560" width="9" style="1"/>
    <col min="2561" max="2561" width="7.25" style="1" customWidth="1"/>
    <col min="2562" max="2562" width="11.125" style="1" customWidth="1"/>
    <col min="2563" max="2563" width="9" style="1"/>
    <col min="2564" max="2564" width="15.25" style="1" customWidth="1"/>
    <col min="2565" max="2565" width="9" style="1"/>
    <col min="2566" max="2566" width="7.875" style="1" customWidth="1"/>
    <col min="2567" max="2567" width="7.125" style="1" customWidth="1"/>
    <col min="2568" max="2568" width="8" style="1" customWidth="1"/>
    <col min="2569" max="2816" width="9" style="1"/>
    <col min="2817" max="2817" width="7.25" style="1" customWidth="1"/>
    <col min="2818" max="2818" width="11.125" style="1" customWidth="1"/>
    <col min="2819" max="2819" width="9" style="1"/>
    <col min="2820" max="2820" width="15.25" style="1" customWidth="1"/>
    <col min="2821" max="2821" width="9" style="1"/>
    <col min="2822" max="2822" width="7.875" style="1" customWidth="1"/>
    <col min="2823" max="2823" width="7.125" style="1" customWidth="1"/>
    <col min="2824" max="2824" width="8" style="1" customWidth="1"/>
    <col min="2825" max="3072" width="9" style="1"/>
    <col min="3073" max="3073" width="7.25" style="1" customWidth="1"/>
    <col min="3074" max="3074" width="11.125" style="1" customWidth="1"/>
    <col min="3075" max="3075" width="9" style="1"/>
    <col min="3076" max="3076" width="15.25" style="1" customWidth="1"/>
    <col min="3077" max="3077" width="9" style="1"/>
    <col min="3078" max="3078" width="7.875" style="1" customWidth="1"/>
    <col min="3079" max="3079" width="7.125" style="1" customWidth="1"/>
    <col min="3080" max="3080" width="8" style="1" customWidth="1"/>
    <col min="3081" max="3328" width="9" style="1"/>
    <col min="3329" max="3329" width="7.25" style="1" customWidth="1"/>
    <col min="3330" max="3330" width="11.125" style="1" customWidth="1"/>
    <col min="3331" max="3331" width="9" style="1"/>
    <col min="3332" max="3332" width="15.25" style="1" customWidth="1"/>
    <col min="3333" max="3333" width="9" style="1"/>
    <col min="3334" max="3334" width="7.875" style="1" customWidth="1"/>
    <col min="3335" max="3335" width="7.125" style="1" customWidth="1"/>
    <col min="3336" max="3336" width="8" style="1" customWidth="1"/>
    <col min="3337" max="3584" width="9" style="1"/>
    <col min="3585" max="3585" width="7.25" style="1" customWidth="1"/>
    <col min="3586" max="3586" width="11.125" style="1" customWidth="1"/>
    <col min="3587" max="3587" width="9" style="1"/>
    <col min="3588" max="3588" width="15.25" style="1" customWidth="1"/>
    <col min="3589" max="3589" width="9" style="1"/>
    <col min="3590" max="3590" width="7.875" style="1" customWidth="1"/>
    <col min="3591" max="3591" width="7.125" style="1" customWidth="1"/>
    <col min="3592" max="3592" width="8" style="1" customWidth="1"/>
    <col min="3593" max="3840" width="9" style="1"/>
    <col min="3841" max="3841" width="7.25" style="1" customWidth="1"/>
    <col min="3842" max="3842" width="11.125" style="1" customWidth="1"/>
    <col min="3843" max="3843" width="9" style="1"/>
    <col min="3844" max="3844" width="15.25" style="1" customWidth="1"/>
    <col min="3845" max="3845" width="9" style="1"/>
    <col min="3846" max="3846" width="7.875" style="1" customWidth="1"/>
    <col min="3847" max="3847" width="7.125" style="1" customWidth="1"/>
    <col min="3848" max="3848" width="8" style="1" customWidth="1"/>
    <col min="3849" max="4096" width="9" style="1"/>
    <col min="4097" max="4097" width="7.25" style="1" customWidth="1"/>
    <col min="4098" max="4098" width="11.125" style="1" customWidth="1"/>
    <col min="4099" max="4099" width="9" style="1"/>
    <col min="4100" max="4100" width="15.25" style="1" customWidth="1"/>
    <col min="4101" max="4101" width="9" style="1"/>
    <col min="4102" max="4102" width="7.875" style="1" customWidth="1"/>
    <col min="4103" max="4103" width="7.125" style="1" customWidth="1"/>
    <col min="4104" max="4104" width="8" style="1" customWidth="1"/>
    <col min="4105" max="4352" width="9" style="1"/>
    <col min="4353" max="4353" width="7.25" style="1" customWidth="1"/>
    <col min="4354" max="4354" width="11.125" style="1" customWidth="1"/>
    <col min="4355" max="4355" width="9" style="1"/>
    <col min="4356" max="4356" width="15.25" style="1" customWidth="1"/>
    <col min="4357" max="4357" width="9" style="1"/>
    <col min="4358" max="4358" width="7.875" style="1" customWidth="1"/>
    <col min="4359" max="4359" width="7.125" style="1" customWidth="1"/>
    <col min="4360" max="4360" width="8" style="1" customWidth="1"/>
    <col min="4361" max="4608" width="9" style="1"/>
    <col min="4609" max="4609" width="7.25" style="1" customWidth="1"/>
    <col min="4610" max="4610" width="11.125" style="1" customWidth="1"/>
    <col min="4611" max="4611" width="9" style="1"/>
    <col min="4612" max="4612" width="15.25" style="1" customWidth="1"/>
    <col min="4613" max="4613" width="9" style="1"/>
    <col min="4614" max="4614" width="7.875" style="1" customWidth="1"/>
    <col min="4615" max="4615" width="7.125" style="1" customWidth="1"/>
    <col min="4616" max="4616" width="8" style="1" customWidth="1"/>
    <col min="4617" max="4864" width="9" style="1"/>
    <col min="4865" max="4865" width="7.25" style="1" customWidth="1"/>
    <col min="4866" max="4866" width="11.125" style="1" customWidth="1"/>
    <col min="4867" max="4867" width="9" style="1"/>
    <col min="4868" max="4868" width="15.25" style="1" customWidth="1"/>
    <col min="4869" max="4869" width="9" style="1"/>
    <col min="4870" max="4870" width="7.875" style="1" customWidth="1"/>
    <col min="4871" max="4871" width="7.125" style="1" customWidth="1"/>
    <col min="4872" max="4872" width="8" style="1" customWidth="1"/>
    <col min="4873" max="5120" width="9" style="1"/>
    <col min="5121" max="5121" width="7.25" style="1" customWidth="1"/>
    <col min="5122" max="5122" width="11.125" style="1" customWidth="1"/>
    <col min="5123" max="5123" width="9" style="1"/>
    <col min="5124" max="5124" width="15.25" style="1" customWidth="1"/>
    <col min="5125" max="5125" width="9" style="1"/>
    <col min="5126" max="5126" width="7.875" style="1" customWidth="1"/>
    <col min="5127" max="5127" width="7.125" style="1" customWidth="1"/>
    <col min="5128" max="5128" width="8" style="1" customWidth="1"/>
    <col min="5129" max="5376" width="9" style="1"/>
    <col min="5377" max="5377" width="7.25" style="1" customWidth="1"/>
    <col min="5378" max="5378" width="11.125" style="1" customWidth="1"/>
    <col min="5379" max="5379" width="9" style="1"/>
    <col min="5380" max="5380" width="15.25" style="1" customWidth="1"/>
    <col min="5381" max="5381" width="9" style="1"/>
    <col min="5382" max="5382" width="7.875" style="1" customWidth="1"/>
    <col min="5383" max="5383" width="7.125" style="1" customWidth="1"/>
    <col min="5384" max="5384" width="8" style="1" customWidth="1"/>
    <col min="5385" max="5632" width="9" style="1"/>
    <col min="5633" max="5633" width="7.25" style="1" customWidth="1"/>
    <col min="5634" max="5634" width="11.125" style="1" customWidth="1"/>
    <col min="5635" max="5635" width="9" style="1"/>
    <col min="5636" max="5636" width="15.25" style="1" customWidth="1"/>
    <col min="5637" max="5637" width="9" style="1"/>
    <col min="5638" max="5638" width="7.875" style="1" customWidth="1"/>
    <col min="5639" max="5639" width="7.125" style="1" customWidth="1"/>
    <col min="5640" max="5640" width="8" style="1" customWidth="1"/>
    <col min="5641" max="5888" width="9" style="1"/>
    <col min="5889" max="5889" width="7.25" style="1" customWidth="1"/>
    <col min="5890" max="5890" width="11.125" style="1" customWidth="1"/>
    <col min="5891" max="5891" width="9" style="1"/>
    <col min="5892" max="5892" width="15.25" style="1" customWidth="1"/>
    <col min="5893" max="5893" width="9" style="1"/>
    <col min="5894" max="5894" width="7.875" style="1" customWidth="1"/>
    <col min="5895" max="5895" width="7.125" style="1" customWidth="1"/>
    <col min="5896" max="5896" width="8" style="1" customWidth="1"/>
    <col min="5897" max="6144" width="9" style="1"/>
    <col min="6145" max="6145" width="7.25" style="1" customWidth="1"/>
    <col min="6146" max="6146" width="11.125" style="1" customWidth="1"/>
    <col min="6147" max="6147" width="9" style="1"/>
    <col min="6148" max="6148" width="15.25" style="1" customWidth="1"/>
    <col min="6149" max="6149" width="9" style="1"/>
    <col min="6150" max="6150" width="7.875" style="1" customWidth="1"/>
    <col min="6151" max="6151" width="7.125" style="1" customWidth="1"/>
    <col min="6152" max="6152" width="8" style="1" customWidth="1"/>
    <col min="6153" max="6400" width="9" style="1"/>
    <col min="6401" max="6401" width="7.25" style="1" customWidth="1"/>
    <col min="6402" max="6402" width="11.125" style="1" customWidth="1"/>
    <col min="6403" max="6403" width="9" style="1"/>
    <col min="6404" max="6404" width="15.25" style="1" customWidth="1"/>
    <col min="6405" max="6405" width="9" style="1"/>
    <col min="6406" max="6406" width="7.875" style="1" customWidth="1"/>
    <col min="6407" max="6407" width="7.125" style="1" customWidth="1"/>
    <col min="6408" max="6408" width="8" style="1" customWidth="1"/>
    <col min="6409" max="6656" width="9" style="1"/>
    <col min="6657" max="6657" width="7.25" style="1" customWidth="1"/>
    <col min="6658" max="6658" width="11.125" style="1" customWidth="1"/>
    <col min="6659" max="6659" width="9" style="1"/>
    <col min="6660" max="6660" width="15.25" style="1" customWidth="1"/>
    <col min="6661" max="6661" width="9" style="1"/>
    <col min="6662" max="6662" width="7.875" style="1" customWidth="1"/>
    <col min="6663" max="6663" width="7.125" style="1" customWidth="1"/>
    <col min="6664" max="6664" width="8" style="1" customWidth="1"/>
    <col min="6665" max="6912" width="9" style="1"/>
    <col min="6913" max="6913" width="7.25" style="1" customWidth="1"/>
    <col min="6914" max="6914" width="11.125" style="1" customWidth="1"/>
    <col min="6915" max="6915" width="9" style="1"/>
    <col min="6916" max="6916" width="15.25" style="1" customWidth="1"/>
    <col min="6917" max="6917" width="9" style="1"/>
    <col min="6918" max="6918" width="7.875" style="1" customWidth="1"/>
    <col min="6919" max="6919" width="7.125" style="1" customWidth="1"/>
    <col min="6920" max="6920" width="8" style="1" customWidth="1"/>
    <col min="6921" max="7168" width="9" style="1"/>
    <col min="7169" max="7169" width="7.25" style="1" customWidth="1"/>
    <col min="7170" max="7170" width="11.125" style="1" customWidth="1"/>
    <col min="7171" max="7171" width="9" style="1"/>
    <col min="7172" max="7172" width="15.25" style="1" customWidth="1"/>
    <col min="7173" max="7173" width="9" style="1"/>
    <col min="7174" max="7174" width="7.875" style="1" customWidth="1"/>
    <col min="7175" max="7175" width="7.125" style="1" customWidth="1"/>
    <col min="7176" max="7176" width="8" style="1" customWidth="1"/>
    <col min="7177" max="7424" width="9" style="1"/>
    <col min="7425" max="7425" width="7.25" style="1" customWidth="1"/>
    <col min="7426" max="7426" width="11.125" style="1" customWidth="1"/>
    <col min="7427" max="7427" width="9" style="1"/>
    <col min="7428" max="7428" width="15.25" style="1" customWidth="1"/>
    <col min="7429" max="7429" width="9" style="1"/>
    <col min="7430" max="7430" width="7.875" style="1" customWidth="1"/>
    <col min="7431" max="7431" width="7.125" style="1" customWidth="1"/>
    <col min="7432" max="7432" width="8" style="1" customWidth="1"/>
    <col min="7433" max="7680" width="9" style="1"/>
    <col min="7681" max="7681" width="7.25" style="1" customWidth="1"/>
    <col min="7682" max="7682" width="11.125" style="1" customWidth="1"/>
    <col min="7683" max="7683" width="9" style="1"/>
    <col min="7684" max="7684" width="15.25" style="1" customWidth="1"/>
    <col min="7685" max="7685" width="9" style="1"/>
    <col min="7686" max="7686" width="7.875" style="1" customWidth="1"/>
    <col min="7687" max="7687" width="7.125" style="1" customWidth="1"/>
    <col min="7688" max="7688" width="8" style="1" customWidth="1"/>
    <col min="7689" max="7936" width="9" style="1"/>
    <col min="7937" max="7937" width="7.25" style="1" customWidth="1"/>
    <col min="7938" max="7938" width="11.125" style="1" customWidth="1"/>
    <col min="7939" max="7939" width="9" style="1"/>
    <col min="7940" max="7940" width="15.25" style="1" customWidth="1"/>
    <col min="7941" max="7941" width="9" style="1"/>
    <col min="7942" max="7942" width="7.875" style="1" customWidth="1"/>
    <col min="7943" max="7943" width="7.125" style="1" customWidth="1"/>
    <col min="7944" max="7944" width="8" style="1" customWidth="1"/>
    <col min="7945" max="8192" width="9" style="1"/>
    <col min="8193" max="8193" width="7.25" style="1" customWidth="1"/>
    <col min="8194" max="8194" width="11.125" style="1" customWidth="1"/>
    <col min="8195" max="8195" width="9" style="1"/>
    <col min="8196" max="8196" width="15.25" style="1" customWidth="1"/>
    <col min="8197" max="8197" width="9" style="1"/>
    <col min="8198" max="8198" width="7.875" style="1" customWidth="1"/>
    <col min="8199" max="8199" width="7.125" style="1" customWidth="1"/>
    <col min="8200" max="8200" width="8" style="1" customWidth="1"/>
    <col min="8201" max="8448" width="9" style="1"/>
    <col min="8449" max="8449" width="7.25" style="1" customWidth="1"/>
    <col min="8450" max="8450" width="11.125" style="1" customWidth="1"/>
    <col min="8451" max="8451" width="9" style="1"/>
    <col min="8452" max="8452" width="15.25" style="1" customWidth="1"/>
    <col min="8453" max="8453" width="9" style="1"/>
    <col min="8454" max="8454" width="7.875" style="1" customWidth="1"/>
    <col min="8455" max="8455" width="7.125" style="1" customWidth="1"/>
    <col min="8456" max="8456" width="8" style="1" customWidth="1"/>
    <col min="8457" max="8704" width="9" style="1"/>
    <col min="8705" max="8705" width="7.25" style="1" customWidth="1"/>
    <col min="8706" max="8706" width="11.125" style="1" customWidth="1"/>
    <col min="8707" max="8707" width="9" style="1"/>
    <col min="8708" max="8708" width="15.25" style="1" customWidth="1"/>
    <col min="8709" max="8709" width="9" style="1"/>
    <col min="8710" max="8710" width="7.875" style="1" customWidth="1"/>
    <col min="8711" max="8711" width="7.125" style="1" customWidth="1"/>
    <col min="8712" max="8712" width="8" style="1" customWidth="1"/>
    <col min="8713" max="8960" width="9" style="1"/>
    <col min="8961" max="8961" width="7.25" style="1" customWidth="1"/>
    <col min="8962" max="8962" width="11.125" style="1" customWidth="1"/>
    <col min="8963" max="8963" width="9" style="1"/>
    <col min="8964" max="8964" width="15.25" style="1" customWidth="1"/>
    <col min="8965" max="8965" width="9" style="1"/>
    <col min="8966" max="8966" width="7.875" style="1" customWidth="1"/>
    <col min="8967" max="8967" width="7.125" style="1" customWidth="1"/>
    <col min="8968" max="8968" width="8" style="1" customWidth="1"/>
    <col min="8969" max="9216" width="9" style="1"/>
    <col min="9217" max="9217" width="7.25" style="1" customWidth="1"/>
    <col min="9218" max="9218" width="11.125" style="1" customWidth="1"/>
    <col min="9219" max="9219" width="9" style="1"/>
    <col min="9220" max="9220" width="15.25" style="1" customWidth="1"/>
    <col min="9221" max="9221" width="9" style="1"/>
    <col min="9222" max="9222" width="7.875" style="1" customWidth="1"/>
    <col min="9223" max="9223" width="7.125" style="1" customWidth="1"/>
    <col min="9224" max="9224" width="8" style="1" customWidth="1"/>
    <col min="9225" max="9472" width="9" style="1"/>
    <col min="9473" max="9473" width="7.25" style="1" customWidth="1"/>
    <col min="9474" max="9474" width="11.125" style="1" customWidth="1"/>
    <col min="9475" max="9475" width="9" style="1"/>
    <col min="9476" max="9476" width="15.25" style="1" customWidth="1"/>
    <col min="9477" max="9477" width="9" style="1"/>
    <col min="9478" max="9478" width="7.875" style="1" customWidth="1"/>
    <col min="9479" max="9479" width="7.125" style="1" customWidth="1"/>
    <col min="9480" max="9480" width="8" style="1" customWidth="1"/>
    <col min="9481" max="9728" width="9" style="1"/>
    <col min="9729" max="9729" width="7.25" style="1" customWidth="1"/>
    <col min="9730" max="9730" width="11.125" style="1" customWidth="1"/>
    <col min="9731" max="9731" width="9" style="1"/>
    <col min="9732" max="9732" width="15.25" style="1" customWidth="1"/>
    <col min="9733" max="9733" width="9" style="1"/>
    <col min="9734" max="9734" width="7.875" style="1" customWidth="1"/>
    <col min="9735" max="9735" width="7.125" style="1" customWidth="1"/>
    <col min="9736" max="9736" width="8" style="1" customWidth="1"/>
    <col min="9737" max="9984" width="9" style="1"/>
    <col min="9985" max="9985" width="7.25" style="1" customWidth="1"/>
    <col min="9986" max="9986" width="11.125" style="1" customWidth="1"/>
    <col min="9987" max="9987" width="9" style="1"/>
    <col min="9988" max="9988" width="15.25" style="1" customWidth="1"/>
    <col min="9989" max="9989" width="9" style="1"/>
    <col min="9990" max="9990" width="7.875" style="1" customWidth="1"/>
    <col min="9991" max="9991" width="7.125" style="1" customWidth="1"/>
    <col min="9992" max="9992" width="8" style="1" customWidth="1"/>
    <col min="9993" max="10240" width="9" style="1"/>
    <col min="10241" max="10241" width="7.25" style="1" customWidth="1"/>
    <col min="10242" max="10242" width="11.125" style="1" customWidth="1"/>
    <col min="10243" max="10243" width="9" style="1"/>
    <col min="10244" max="10244" width="15.25" style="1" customWidth="1"/>
    <col min="10245" max="10245" width="9" style="1"/>
    <col min="10246" max="10246" width="7.875" style="1" customWidth="1"/>
    <col min="10247" max="10247" width="7.125" style="1" customWidth="1"/>
    <col min="10248" max="10248" width="8" style="1" customWidth="1"/>
    <col min="10249" max="10496" width="9" style="1"/>
    <col min="10497" max="10497" width="7.25" style="1" customWidth="1"/>
    <col min="10498" max="10498" width="11.125" style="1" customWidth="1"/>
    <col min="10499" max="10499" width="9" style="1"/>
    <col min="10500" max="10500" width="15.25" style="1" customWidth="1"/>
    <col min="10501" max="10501" width="9" style="1"/>
    <col min="10502" max="10502" width="7.875" style="1" customWidth="1"/>
    <col min="10503" max="10503" width="7.125" style="1" customWidth="1"/>
    <col min="10504" max="10504" width="8" style="1" customWidth="1"/>
    <col min="10505" max="10752" width="9" style="1"/>
    <col min="10753" max="10753" width="7.25" style="1" customWidth="1"/>
    <col min="10754" max="10754" width="11.125" style="1" customWidth="1"/>
    <col min="10755" max="10755" width="9" style="1"/>
    <col min="10756" max="10756" width="15.25" style="1" customWidth="1"/>
    <col min="10757" max="10757" width="9" style="1"/>
    <col min="10758" max="10758" width="7.875" style="1" customWidth="1"/>
    <col min="10759" max="10759" width="7.125" style="1" customWidth="1"/>
    <col min="10760" max="10760" width="8" style="1" customWidth="1"/>
    <col min="10761" max="11008" width="9" style="1"/>
    <col min="11009" max="11009" width="7.25" style="1" customWidth="1"/>
    <col min="11010" max="11010" width="11.125" style="1" customWidth="1"/>
    <col min="11011" max="11011" width="9" style="1"/>
    <col min="11012" max="11012" width="15.25" style="1" customWidth="1"/>
    <col min="11013" max="11013" width="9" style="1"/>
    <col min="11014" max="11014" width="7.875" style="1" customWidth="1"/>
    <col min="11015" max="11015" width="7.125" style="1" customWidth="1"/>
    <col min="11016" max="11016" width="8" style="1" customWidth="1"/>
    <col min="11017" max="11264" width="9" style="1"/>
    <col min="11265" max="11265" width="7.25" style="1" customWidth="1"/>
    <col min="11266" max="11266" width="11.125" style="1" customWidth="1"/>
    <col min="11267" max="11267" width="9" style="1"/>
    <col min="11268" max="11268" width="15.25" style="1" customWidth="1"/>
    <col min="11269" max="11269" width="9" style="1"/>
    <col min="11270" max="11270" width="7.875" style="1" customWidth="1"/>
    <col min="11271" max="11271" width="7.125" style="1" customWidth="1"/>
    <col min="11272" max="11272" width="8" style="1" customWidth="1"/>
    <col min="11273" max="11520" width="9" style="1"/>
    <col min="11521" max="11521" width="7.25" style="1" customWidth="1"/>
    <col min="11522" max="11522" width="11.125" style="1" customWidth="1"/>
    <col min="11523" max="11523" width="9" style="1"/>
    <col min="11524" max="11524" width="15.25" style="1" customWidth="1"/>
    <col min="11525" max="11525" width="9" style="1"/>
    <col min="11526" max="11526" width="7.875" style="1" customWidth="1"/>
    <col min="11527" max="11527" width="7.125" style="1" customWidth="1"/>
    <col min="11528" max="11528" width="8" style="1" customWidth="1"/>
    <col min="11529" max="11776" width="9" style="1"/>
    <col min="11777" max="11777" width="7.25" style="1" customWidth="1"/>
    <col min="11778" max="11778" width="11.125" style="1" customWidth="1"/>
    <col min="11779" max="11779" width="9" style="1"/>
    <col min="11780" max="11780" width="15.25" style="1" customWidth="1"/>
    <col min="11781" max="11781" width="9" style="1"/>
    <col min="11782" max="11782" width="7.875" style="1" customWidth="1"/>
    <col min="11783" max="11783" width="7.125" style="1" customWidth="1"/>
    <col min="11784" max="11784" width="8" style="1" customWidth="1"/>
    <col min="11785" max="12032" width="9" style="1"/>
    <col min="12033" max="12033" width="7.25" style="1" customWidth="1"/>
    <col min="12034" max="12034" width="11.125" style="1" customWidth="1"/>
    <col min="12035" max="12035" width="9" style="1"/>
    <col min="12036" max="12036" width="15.25" style="1" customWidth="1"/>
    <col min="12037" max="12037" width="9" style="1"/>
    <col min="12038" max="12038" width="7.875" style="1" customWidth="1"/>
    <col min="12039" max="12039" width="7.125" style="1" customWidth="1"/>
    <col min="12040" max="12040" width="8" style="1" customWidth="1"/>
    <col min="12041" max="12288" width="9" style="1"/>
    <col min="12289" max="12289" width="7.25" style="1" customWidth="1"/>
    <col min="12290" max="12290" width="11.125" style="1" customWidth="1"/>
    <col min="12291" max="12291" width="9" style="1"/>
    <col min="12292" max="12292" width="15.25" style="1" customWidth="1"/>
    <col min="12293" max="12293" width="9" style="1"/>
    <col min="12294" max="12294" width="7.875" style="1" customWidth="1"/>
    <col min="12295" max="12295" width="7.125" style="1" customWidth="1"/>
    <col min="12296" max="12296" width="8" style="1" customWidth="1"/>
    <col min="12297" max="12544" width="9" style="1"/>
    <col min="12545" max="12545" width="7.25" style="1" customWidth="1"/>
    <col min="12546" max="12546" width="11.125" style="1" customWidth="1"/>
    <col min="12547" max="12547" width="9" style="1"/>
    <col min="12548" max="12548" width="15.25" style="1" customWidth="1"/>
    <col min="12549" max="12549" width="9" style="1"/>
    <col min="12550" max="12550" width="7.875" style="1" customWidth="1"/>
    <col min="12551" max="12551" width="7.125" style="1" customWidth="1"/>
    <col min="12552" max="12552" width="8" style="1" customWidth="1"/>
    <col min="12553" max="12800" width="9" style="1"/>
    <col min="12801" max="12801" width="7.25" style="1" customWidth="1"/>
    <col min="12802" max="12802" width="11.125" style="1" customWidth="1"/>
    <col min="12803" max="12803" width="9" style="1"/>
    <col min="12804" max="12804" width="15.25" style="1" customWidth="1"/>
    <col min="12805" max="12805" width="9" style="1"/>
    <col min="12806" max="12806" width="7.875" style="1" customWidth="1"/>
    <col min="12807" max="12807" width="7.125" style="1" customWidth="1"/>
    <col min="12808" max="12808" width="8" style="1" customWidth="1"/>
    <col min="12809" max="13056" width="9" style="1"/>
    <col min="13057" max="13057" width="7.25" style="1" customWidth="1"/>
    <col min="13058" max="13058" width="11.125" style="1" customWidth="1"/>
    <col min="13059" max="13059" width="9" style="1"/>
    <col min="13060" max="13060" width="15.25" style="1" customWidth="1"/>
    <col min="13061" max="13061" width="9" style="1"/>
    <col min="13062" max="13062" width="7.875" style="1" customWidth="1"/>
    <col min="13063" max="13063" width="7.125" style="1" customWidth="1"/>
    <col min="13064" max="13064" width="8" style="1" customWidth="1"/>
    <col min="13065" max="13312" width="9" style="1"/>
    <col min="13313" max="13313" width="7.25" style="1" customWidth="1"/>
    <col min="13314" max="13314" width="11.125" style="1" customWidth="1"/>
    <col min="13315" max="13315" width="9" style="1"/>
    <col min="13316" max="13316" width="15.25" style="1" customWidth="1"/>
    <col min="13317" max="13317" width="9" style="1"/>
    <col min="13318" max="13318" width="7.875" style="1" customWidth="1"/>
    <col min="13319" max="13319" width="7.125" style="1" customWidth="1"/>
    <col min="13320" max="13320" width="8" style="1" customWidth="1"/>
    <col min="13321" max="13568" width="9" style="1"/>
    <col min="13569" max="13569" width="7.25" style="1" customWidth="1"/>
    <col min="13570" max="13570" width="11.125" style="1" customWidth="1"/>
    <col min="13571" max="13571" width="9" style="1"/>
    <col min="13572" max="13572" width="15.25" style="1" customWidth="1"/>
    <col min="13573" max="13573" width="9" style="1"/>
    <col min="13574" max="13574" width="7.875" style="1" customWidth="1"/>
    <col min="13575" max="13575" width="7.125" style="1" customWidth="1"/>
    <col min="13576" max="13576" width="8" style="1" customWidth="1"/>
    <col min="13577" max="13824" width="9" style="1"/>
    <col min="13825" max="13825" width="7.25" style="1" customWidth="1"/>
    <col min="13826" max="13826" width="11.125" style="1" customWidth="1"/>
    <col min="13827" max="13827" width="9" style="1"/>
    <col min="13828" max="13828" width="15.25" style="1" customWidth="1"/>
    <col min="13829" max="13829" width="9" style="1"/>
    <col min="13830" max="13830" width="7.875" style="1" customWidth="1"/>
    <col min="13831" max="13831" width="7.125" style="1" customWidth="1"/>
    <col min="13832" max="13832" width="8" style="1" customWidth="1"/>
    <col min="13833" max="14080" width="9" style="1"/>
    <col min="14081" max="14081" width="7.25" style="1" customWidth="1"/>
    <col min="14082" max="14082" width="11.125" style="1" customWidth="1"/>
    <col min="14083" max="14083" width="9" style="1"/>
    <col min="14084" max="14084" width="15.25" style="1" customWidth="1"/>
    <col min="14085" max="14085" width="9" style="1"/>
    <col min="14086" max="14086" width="7.875" style="1" customWidth="1"/>
    <col min="14087" max="14087" width="7.125" style="1" customWidth="1"/>
    <col min="14088" max="14088" width="8" style="1" customWidth="1"/>
    <col min="14089" max="14336" width="9" style="1"/>
    <col min="14337" max="14337" width="7.25" style="1" customWidth="1"/>
    <col min="14338" max="14338" width="11.125" style="1" customWidth="1"/>
    <col min="14339" max="14339" width="9" style="1"/>
    <col min="14340" max="14340" width="15.25" style="1" customWidth="1"/>
    <col min="14341" max="14341" width="9" style="1"/>
    <col min="14342" max="14342" width="7.875" style="1" customWidth="1"/>
    <col min="14343" max="14343" width="7.125" style="1" customWidth="1"/>
    <col min="14344" max="14344" width="8" style="1" customWidth="1"/>
    <col min="14345" max="14592" width="9" style="1"/>
    <col min="14593" max="14593" width="7.25" style="1" customWidth="1"/>
    <col min="14594" max="14594" width="11.125" style="1" customWidth="1"/>
    <col min="14595" max="14595" width="9" style="1"/>
    <col min="14596" max="14596" width="15.25" style="1" customWidth="1"/>
    <col min="14597" max="14597" width="9" style="1"/>
    <col min="14598" max="14598" width="7.875" style="1" customWidth="1"/>
    <col min="14599" max="14599" width="7.125" style="1" customWidth="1"/>
    <col min="14600" max="14600" width="8" style="1" customWidth="1"/>
    <col min="14601" max="14848" width="9" style="1"/>
    <col min="14849" max="14849" width="7.25" style="1" customWidth="1"/>
    <col min="14850" max="14850" width="11.125" style="1" customWidth="1"/>
    <col min="14851" max="14851" width="9" style="1"/>
    <col min="14852" max="14852" width="15.25" style="1" customWidth="1"/>
    <col min="14853" max="14853" width="9" style="1"/>
    <col min="14854" max="14854" width="7.875" style="1" customWidth="1"/>
    <col min="14855" max="14855" width="7.125" style="1" customWidth="1"/>
    <col min="14856" max="14856" width="8" style="1" customWidth="1"/>
    <col min="14857" max="15104" width="9" style="1"/>
    <col min="15105" max="15105" width="7.25" style="1" customWidth="1"/>
    <col min="15106" max="15106" width="11.125" style="1" customWidth="1"/>
    <col min="15107" max="15107" width="9" style="1"/>
    <col min="15108" max="15108" width="15.25" style="1" customWidth="1"/>
    <col min="15109" max="15109" width="9" style="1"/>
    <col min="15110" max="15110" width="7.875" style="1" customWidth="1"/>
    <col min="15111" max="15111" width="7.125" style="1" customWidth="1"/>
    <col min="15112" max="15112" width="8" style="1" customWidth="1"/>
    <col min="15113" max="15360" width="9" style="1"/>
    <col min="15361" max="15361" width="7.25" style="1" customWidth="1"/>
    <col min="15362" max="15362" width="11.125" style="1" customWidth="1"/>
    <col min="15363" max="15363" width="9" style="1"/>
    <col min="15364" max="15364" width="15.25" style="1" customWidth="1"/>
    <col min="15365" max="15365" width="9" style="1"/>
    <col min="15366" max="15366" width="7.875" style="1" customWidth="1"/>
    <col min="15367" max="15367" width="7.125" style="1" customWidth="1"/>
    <col min="15368" max="15368" width="8" style="1" customWidth="1"/>
    <col min="15369" max="15616" width="9" style="1"/>
    <col min="15617" max="15617" width="7.25" style="1" customWidth="1"/>
    <col min="15618" max="15618" width="11.125" style="1" customWidth="1"/>
    <col min="15619" max="15619" width="9" style="1"/>
    <col min="15620" max="15620" width="15.25" style="1" customWidth="1"/>
    <col min="15621" max="15621" width="9" style="1"/>
    <col min="15622" max="15622" width="7.875" style="1" customWidth="1"/>
    <col min="15623" max="15623" width="7.125" style="1" customWidth="1"/>
    <col min="15624" max="15624" width="8" style="1" customWidth="1"/>
    <col min="15625" max="15872" width="9" style="1"/>
    <col min="15873" max="15873" width="7.25" style="1" customWidth="1"/>
    <col min="15874" max="15874" width="11.125" style="1" customWidth="1"/>
    <col min="15875" max="15875" width="9" style="1"/>
    <col min="15876" max="15876" width="15.25" style="1" customWidth="1"/>
    <col min="15877" max="15877" width="9" style="1"/>
    <col min="15878" max="15878" width="7.875" style="1" customWidth="1"/>
    <col min="15879" max="15879" width="7.125" style="1" customWidth="1"/>
    <col min="15880" max="15880" width="8" style="1" customWidth="1"/>
    <col min="15881" max="16128" width="9" style="1"/>
    <col min="16129" max="16129" width="7.25" style="1" customWidth="1"/>
    <col min="16130" max="16130" width="11.125" style="1" customWidth="1"/>
    <col min="16131" max="16131" width="9" style="1"/>
    <col min="16132" max="16132" width="15.25" style="1" customWidth="1"/>
    <col min="16133" max="16133" width="9" style="1"/>
    <col min="16134" max="16134" width="7.875" style="1" customWidth="1"/>
    <col min="16135" max="16135" width="7.125" style="1" customWidth="1"/>
    <col min="16136" max="16136" width="8" style="1" customWidth="1"/>
    <col min="16137" max="16384" width="9" style="1"/>
  </cols>
  <sheetData>
    <row r="1" spans="1:10" ht="36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36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36" customHeight="1">
      <c r="A3" s="2">
        <v>1</v>
      </c>
      <c r="B3" s="4" t="str">
        <f>"YZ2024001"</f>
        <v>YZ2024001</v>
      </c>
      <c r="C3" s="4" t="s">
        <v>11</v>
      </c>
      <c r="D3" s="4" t="s">
        <v>12</v>
      </c>
      <c r="E3" s="4" t="str">
        <f>"李倩"</f>
        <v>李倩</v>
      </c>
      <c r="F3" s="4" t="str">
        <f>"女"</f>
        <v>女</v>
      </c>
      <c r="G3" s="4" t="str">
        <f>"硕士研究生"</f>
        <v>硕士研究生</v>
      </c>
      <c r="H3" s="4" t="str">
        <f>"硕士"</f>
        <v>硕士</v>
      </c>
      <c r="I3" s="4">
        <v>82</v>
      </c>
      <c r="J3" s="4" t="s">
        <v>13</v>
      </c>
    </row>
    <row r="4" spans="1:10" ht="36" customHeight="1">
      <c r="A4" s="2">
        <v>2</v>
      </c>
      <c r="B4" s="4" t="str">
        <f>"YZ2024001"</f>
        <v>YZ2024001</v>
      </c>
      <c r="C4" s="4" t="s">
        <v>11</v>
      </c>
      <c r="D4" s="4" t="s">
        <v>12</v>
      </c>
      <c r="E4" s="4" t="str">
        <f>"杨小芳"</f>
        <v>杨小芳</v>
      </c>
      <c r="F4" s="4" t="str">
        <f>"女"</f>
        <v>女</v>
      </c>
      <c r="G4" s="4" t="str">
        <f>"硕士研究生"</f>
        <v>硕士研究生</v>
      </c>
      <c r="H4" s="4" t="str">
        <f>"硕士"</f>
        <v>硕士</v>
      </c>
      <c r="I4" s="4">
        <v>79</v>
      </c>
      <c r="J4" s="4" t="s">
        <v>13</v>
      </c>
    </row>
    <row r="5" spans="1:10" ht="36" customHeight="1">
      <c r="A5" s="2">
        <v>3</v>
      </c>
      <c r="B5" s="4" t="str">
        <f>"YZ2024001"</f>
        <v>YZ2024001</v>
      </c>
      <c r="C5" s="4" t="s">
        <v>11</v>
      </c>
      <c r="D5" s="4" t="s">
        <v>12</v>
      </c>
      <c r="E5" s="4" t="str">
        <f>"陈秀枝"</f>
        <v>陈秀枝</v>
      </c>
      <c r="F5" s="4" t="str">
        <f>"女"</f>
        <v>女</v>
      </c>
      <c r="G5" s="4" t="str">
        <f>"硕士研究生"</f>
        <v>硕士研究生</v>
      </c>
      <c r="H5" s="4" t="str">
        <f>"硕士"</f>
        <v>硕士</v>
      </c>
      <c r="I5" s="4">
        <v>69.5</v>
      </c>
      <c r="J5" s="4" t="s">
        <v>13</v>
      </c>
    </row>
    <row r="6" spans="1:10" ht="36" customHeight="1">
      <c r="A6" s="2">
        <v>4</v>
      </c>
      <c r="B6" s="4" t="str">
        <f>"YZ2024002"</f>
        <v>YZ2024002</v>
      </c>
      <c r="C6" s="4" t="s">
        <v>14</v>
      </c>
      <c r="D6" s="4" t="s">
        <v>12</v>
      </c>
      <c r="E6" s="4" t="str">
        <f>"冉艳林"</f>
        <v>冉艳林</v>
      </c>
      <c r="F6" s="4" t="str">
        <f>"女"</f>
        <v>女</v>
      </c>
      <c r="G6" s="4" t="str">
        <f>"本科"</f>
        <v>本科</v>
      </c>
      <c r="H6" s="4" t="str">
        <f>"学士"</f>
        <v>学士</v>
      </c>
      <c r="I6" s="4">
        <v>62</v>
      </c>
      <c r="J6" s="4" t="s">
        <v>13</v>
      </c>
    </row>
    <row r="7" spans="1:10" ht="36" customHeight="1">
      <c r="A7" s="2">
        <v>5</v>
      </c>
      <c r="B7" s="4" t="str">
        <f>"YZ2024002"</f>
        <v>YZ2024002</v>
      </c>
      <c r="C7" s="4" t="s">
        <v>14</v>
      </c>
      <c r="D7" s="4" t="s">
        <v>12</v>
      </c>
      <c r="E7" s="4" t="str">
        <f>"曾磊"</f>
        <v>曾磊</v>
      </c>
      <c r="F7" s="4" t="str">
        <f>"男"</f>
        <v>男</v>
      </c>
      <c r="G7" s="4" t="str">
        <f>"本科"</f>
        <v>本科</v>
      </c>
      <c r="H7" s="4" t="str">
        <f>"学士"</f>
        <v>学士</v>
      </c>
      <c r="I7" s="4">
        <v>61</v>
      </c>
      <c r="J7" s="4" t="s">
        <v>13</v>
      </c>
    </row>
    <row r="8" spans="1:10" ht="36" customHeight="1">
      <c r="A8" s="2">
        <v>6</v>
      </c>
      <c r="B8" s="4" t="str">
        <f>"YZ2024002"</f>
        <v>YZ2024002</v>
      </c>
      <c r="C8" s="4" t="s">
        <v>14</v>
      </c>
      <c r="D8" s="4" t="s">
        <v>12</v>
      </c>
      <c r="E8" s="4" t="str">
        <f>"唐梦"</f>
        <v>唐梦</v>
      </c>
      <c r="F8" s="4" t="str">
        <f>"女"</f>
        <v>女</v>
      </c>
      <c r="G8" s="4" t="str">
        <f t="shared" ref="G8:G14" si="0">"硕士研究生"</f>
        <v>硕士研究生</v>
      </c>
      <c r="H8" s="4" t="str">
        <f t="shared" ref="H8:H13" si="1">"硕士"</f>
        <v>硕士</v>
      </c>
      <c r="I8" s="4"/>
      <c r="J8" s="4" t="s">
        <v>15</v>
      </c>
    </row>
    <row r="9" spans="1:10" ht="36" customHeight="1">
      <c r="A9" s="2">
        <v>7</v>
      </c>
      <c r="B9" s="4" t="str">
        <f>"YZ2024002"</f>
        <v>YZ2024002</v>
      </c>
      <c r="C9" s="4" t="s">
        <v>14</v>
      </c>
      <c r="D9" s="4" t="s">
        <v>12</v>
      </c>
      <c r="E9" s="4" t="str">
        <f>"段绪跃"</f>
        <v>段绪跃</v>
      </c>
      <c r="F9" s="4" t="str">
        <f>"男"</f>
        <v>男</v>
      </c>
      <c r="G9" s="4" t="str">
        <f t="shared" si="0"/>
        <v>硕士研究生</v>
      </c>
      <c r="H9" s="4" t="str">
        <f t="shared" si="1"/>
        <v>硕士</v>
      </c>
      <c r="I9" s="4"/>
      <c r="J9" s="4" t="s">
        <v>15</v>
      </c>
    </row>
    <row r="10" spans="1:10" ht="36" customHeight="1">
      <c r="A10" s="2">
        <v>8</v>
      </c>
      <c r="B10" s="4" t="str">
        <f>"YZ2024003"</f>
        <v>YZ2024003</v>
      </c>
      <c r="C10" s="4" t="s">
        <v>16</v>
      </c>
      <c r="D10" s="4" t="s">
        <v>12</v>
      </c>
      <c r="E10" s="4" t="str">
        <f>"彭璐"</f>
        <v>彭璐</v>
      </c>
      <c r="F10" s="4" t="str">
        <f>"女"</f>
        <v>女</v>
      </c>
      <c r="G10" s="4" t="str">
        <f t="shared" si="0"/>
        <v>硕士研究生</v>
      </c>
      <c r="H10" s="4" t="str">
        <f t="shared" si="1"/>
        <v>硕士</v>
      </c>
      <c r="I10" s="4">
        <v>81</v>
      </c>
      <c r="J10" s="4" t="s">
        <v>17</v>
      </c>
    </row>
    <row r="11" spans="1:10" ht="36" customHeight="1">
      <c r="A11" s="2">
        <v>9</v>
      </c>
      <c r="B11" s="4" t="str">
        <f>"YZ2024003"</f>
        <v>YZ2024003</v>
      </c>
      <c r="C11" s="4" t="s">
        <v>16</v>
      </c>
      <c r="D11" s="4" t="s">
        <v>12</v>
      </c>
      <c r="E11" s="4" t="str">
        <f>"黄娅婷"</f>
        <v>黄娅婷</v>
      </c>
      <c r="F11" s="4" t="str">
        <f>"女"</f>
        <v>女</v>
      </c>
      <c r="G11" s="4" t="str">
        <f t="shared" si="0"/>
        <v>硕士研究生</v>
      </c>
      <c r="H11" s="4" t="str">
        <f t="shared" si="1"/>
        <v>硕士</v>
      </c>
      <c r="I11" s="4">
        <v>72.5</v>
      </c>
      <c r="J11" s="4" t="s">
        <v>17</v>
      </c>
    </row>
    <row r="12" spans="1:10" ht="36" customHeight="1">
      <c r="A12" s="2">
        <v>10</v>
      </c>
      <c r="B12" s="4" t="str">
        <f>"YZ2024003"</f>
        <v>YZ2024003</v>
      </c>
      <c r="C12" s="4" t="s">
        <v>16</v>
      </c>
      <c r="D12" s="4" t="s">
        <v>12</v>
      </c>
      <c r="E12" s="4" t="str">
        <f>"肖大军"</f>
        <v>肖大军</v>
      </c>
      <c r="F12" s="4" t="str">
        <f>"男"</f>
        <v>男</v>
      </c>
      <c r="G12" s="4" t="str">
        <f t="shared" si="0"/>
        <v>硕士研究生</v>
      </c>
      <c r="H12" s="4" t="str">
        <f t="shared" si="1"/>
        <v>硕士</v>
      </c>
      <c r="I12" s="4">
        <v>72</v>
      </c>
      <c r="J12" s="4" t="s">
        <v>17</v>
      </c>
    </row>
    <row r="13" spans="1:10" ht="36" customHeight="1">
      <c r="A13" s="2">
        <v>11</v>
      </c>
      <c r="B13" s="4" t="str">
        <f>"YZ2024004"</f>
        <v>YZ2024004</v>
      </c>
      <c r="C13" s="4" t="s">
        <v>18</v>
      </c>
      <c r="D13" s="4" t="s">
        <v>12</v>
      </c>
      <c r="E13" s="4" t="str">
        <f>"郑应"</f>
        <v>郑应</v>
      </c>
      <c r="F13" s="4" t="str">
        <f>"男"</f>
        <v>男</v>
      </c>
      <c r="G13" s="4" t="str">
        <f t="shared" si="0"/>
        <v>硕士研究生</v>
      </c>
      <c r="H13" s="4" t="str">
        <f t="shared" si="1"/>
        <v>硕士</v>
      </c>
      <c r="I13" s="4"/>
      <c r="J13" s="4" t="s">
        <v>15</v>
      </c>
    </row>
    <row r="14" spans="1:10" ht="36" customHeight="1">
      <c r="A14" s="2">
        <v>12</v>
      </c>
      <c r="B14" s="4" t="str">
        <f>"YZ2024004"</f>
        <v>YZ2024004</v>
      </c>
      <c r="C14" s="4" t="s">
        <v>18</v>
      </c>
      <c r="D14" s="4" t="s">
        <v>12</v>
      </c>
      <c r="E14" s="4" t="str">
        <f>"谢晟"</f>
        <v>谢晟</v>
      </c>
      <c r="F14" s="4" t="str">
        <f>"男"</f>
        <v>男</v>
      </c>
      <c r="G14" s="4" t="str">
        <f t="shared" si="0"/>
        <v>硕士研究生</v>
      </c>
      <c r="H14" s="4" t="str">
        <f>"学士"</f>
        <v>学士</v>
      </c>
      <c r="I14" s="4"/>
      <c r="J14" s="4" t="s">
        <v>15</v>
      </c>
    </row>
    <row r="15" spans="1:10" ht="36" customHeight="1">
      <c r="A15" s="2">
        <v>13</v>
      </c>
      <c r="B15" s="4" t="str">
        <f t="shared" ref="B15:B28" si="2">"YZ2024005"</f>
        <v>YZ2024005</v>
      </c>
      <c r="C15" s="4" t="s">
        <v>19</v>
      </c>
      <c r="D15" s="4" t="s">
        <v>12</v>
      </c>
      <c r="E15" s="4" t="str">
        <f>"刘鑫"</f>
        <v>刘鑫</v>
      </c>
      <c r="F15" s="4" t="str">
        <f>"男"</f>
        <v>男</v>
      </c>
      <c r="G15" s="4" t="str">
        <f t="shared" ref="G15:G20" si="3">"本科"</f>
        <v>本科</v>
      </c>
      <c r="H15" s="4" t="str">
        <f t="shared" ref="H15:H20" si="4">"学士"</f>
        <v>学士</v>
      </c>
      <c r="I15" s="4">
        <v>75</v>
      </c>
      <c r="J15" s="4" t="s">
        <v>17</v>
      </c>
    </row>
    <row r="16" spans="1:10" ht="36" customHeight="1">
      <c r="A16" s="2">
        <v>14</v>
      </c>
      <c r="B16" s="4" t="str">
        <f t="shared" si="2"/>
        <v>YZ2024005</v>
      </c>
      <c r="C16" s="4" t="s">
        <v>19</v>
      </c>
      <c r="D16" s="4" t="s">
        <v>12</v>
      </c>
      <c r="E16" s="4" t="str">
        <f>"包珊"</f>
        <v>包珊</v>
      </c>
      <c r="F16" s="4" t="str">
        <f>"女"</f>
        <v>女</v>
      </c>
      <c r="G16" s="4" t="str">
        <f t="shared" si="3"/>
        <v>本科</v>
      </c>
      <c r="H16" s="4" t="str">
        <f t="shared" si="4"/>
        <v>学士</v>
      </c>
      <c r="I16" s="4">
        <v>73</v>
      </c>
      <c r="J16" s="4" t="s">
        <v>17</v>
      </c>
    </row>
    <row r="17" spans="1:10" ht="36" customHeight="1">
      <c r="A17" s="2">
        <v>15</v>
      </c>
      <c r="B17" s="4" t="str">
        <f t="shared" si="2"/>
        <v>YZ2024005</v>
      </c>
      <c r="C17" s="4" t="s">
        <v>19</v>
      </c>
      <c r="D17" s="4" t="s">
        <v>12</v>
      </c>
      <c r="E17" s="4" t="str">
        <f>"覃浩"</f>
        <v>覃浩</v>
      </c>
      <c r="F17" s="4" t="str">
        <f>"男"</f>
        <v>男</v>
      </c>
      <c r="G17" s="4" t="str">
        <f t="shared" si="3"/>
        <v>本科</v>
      </c>
      <c r="H17" s="4" t="str">
        <f t="shared" si="4"/>
        <v>学士</v>
      </c>
      <c r="I17" s="4">
        <v>68</v>
      </c>
      <c r="J17" s="4" t="s">
        <v>17</v>
      </c>
    </row>
    <row r="18" spans="1:10" ht="36" customHeight="1">
      <c r="A18" s="2">
        <v>16</v>
      </c>
      <c r="B18" s="4" t="str">
        <f t="shared" si="2"/>
        <v>YZ2024005</v>
      </c>
      <c r="C18" s="4" t="s">
        <v>19</v>
      </c>
      <c r="D18" s="4" t="s">
        <v>12</v>
      </c>
      <c r="E18" s="4" t="str">
        <f>"郭鹏"</f>
        <v>郭鹏</v>
      </c>
      <c r="F18" s="4" t="str">
        <f>"男"</f>
        <v>男</v>
      </c>
      <c r="G18" s="4" t="str">
        <f t="shared" si="3"/>
        <v>本科</v>
      </c>
      <c r="H18" s="4" t="str">
        <f t="shared" si="4"/>
        <v>学士</v>
      </c>
      <c r="I18" s="4">
        <v>65</v>
      </c>
      <c r="J18" s="4" t="s">
        <v>17</v>
      </c>
    </row>
    <row r="19" spans="1:10" ht="36" customHeight="1">
      <c r="A19" s="2">
        <v>17</v>
      </c>
      <c r="B19" s="4" t="str">
        <f t="shared" si="2"/>
        <v>YZ2024005</v>
      </c>
      <c r="C19" s="4" t="s">
        <v>19</v>
      </c>
      <c r="D19" s="4" t="s">
        <v>12</v>
      </c>
      <c r="E19" s="4" t="str">
        <f>"彭蒜"</f>
        <v>彭蒜</v>
      </c>
      <c r="F19" s="4" t="str">
        <f>"女"</f>
        <v>女</v>
      </c>
      <c r="G19" s="4" t="str">
        <f t="shared" si="3"/>
        <v>本科</v>
      </c>
      <c r="H19" s="4" t="str">
        <f t="shared" si="4"/>
        <v>学士</v>
      </c>
      <c r="I19" s="4">
        <v>64</v>
      </c>
      <c r="J19" s="4" t="s">
        <v>17</v>
      </c>
    </row>
    <row r="20" spans="1:10" ht="36" customHeight="1">
      <c r="A20" s="2">
        <v>18</v>
      </c>
      <c r="B20" s="4" t="str">
        <f t="shared" si="2"/>
        <v>YZ2024005</v>
      </c>
      <c r="C20" s="4" t="s">
        <v>19</v>
      </c>
      <c r="D20" s="4" t="s">
        <v>12</v>
      </c>
      <c r="E20" s="4" t="str">
        <f>"李应城"</f>
        <v>李应城</v>
      </c>
      <c r="F20" s="4" t="str">
        <f>"男"</f>
        <v>男</v>
      </c>
      <c r="G20" s="4" t="str">
        <f t="shared" si="3"/>
        <v>本科</v>
      </c>
      <c r="H20" s="4" t="str">
        <f t="shared" si="4"/>
        <v>学士</v>
      </c>
      <c r="I20" s="4">
        <v>61</v>
      </c>
      <c r="J20" s="4" t="s">
        <v>17</v>
      </c>
    </row>
    <row r="21" spans="1:10" ht="36" customHeight="1">
      <c r="A21" s="2">
        <v>19</v>
      </c>
      <c r="B21" s="4" t="str">
        <f t="shared" si="2"/>
        <v>YZ2024005</v>
      </c>
      <c r="C21" s="4" t="s">
        <v>19</v>
      </c>
      <c r="D21" s="4" t="s">
        <v>12</v>
      </c>
      <c r="E21" s="4" t="str">
        <f>"满熙"</f>
        <v>满熙</v>
      </c>
      <c r="F21" s="4" t="str">
        <f>"男"</f>
        <v>男</v>
      </c>
      <c r="G21" s="4" t="str">
        <f t="shared" ref="G21:G50" si="5">"硕士研究生"</f>
        <v>硕士研究生</v>
      </c>
      <c r="H21" s="4" t="str">
        <f t="shared" ref="H21:H50" si="6">"硕士"</f>
        <v>硕士</v>
      </c>
      <c r="I21" s="4"/>
      <c r="J21" s="4" t="s">
        <v>15</v>
      </c>
    </row>
    <row r="22" spans="1:10" ht="36" customHeight="1">
      <c r="A22" s="2">
        <v>20</v>
      </c>
      <c r="B22" s="4" t="str">
        <f t="shared" si="2"/>
        <v>YZ2024005</v>
      </c>
      <c r="C22" s="4" t="s">
        <v>19</v>
      </c>
      <c r="D22" s="4" t="s">
        <v>12</v>
      </c>
      <c r="E22" s="4" t="str">
        <f>"黄瑞"</f>
        <v>黄瑞</v>
      </c>
      <c r="F22" s="4" t="str">
        <f>"男"</f>
        <v>男</v>
      </c>
      <c r="G22" s="4" t="str">
        <f t="shared" si="5"/>
        <v>硕士研究生</v>
      </c>
      <c r="H22" s="4" t="str">
        <f t="shared" si="6"/>
        <v>硕士</v>
      </c>
      <c r="I22" s="4"/>
      <c r="J22" s="4" t="s">
        <v>15</v>
      </c>
    </row>
    <row r="23" spans="1:10" ht="36" customHeight="1">
      <c r="A23" s="2">
        <v>21</v>
      </c>
      <c r="B23" s="4" t="str">
        <f t="shared" si="2"/>
        <v>YZ2024005</v>
      </c>
      <c r="C23" s="4" t="s">
        <v>19</v>
      </c>
      <c r="D23" s="4" t="s">
        <v>12</v>
      </c>
      <c r="E23" s="4" t="str">
        <f>"朱亿彩"</f>
        <v>朱亿彩</v>
      </c>
      <c r="F23" s="4" t="str">
        <f>"女"</f>
        <v>女</v>
      </c>
      <c r="G23" s="4" t="str">
        <f t="shared" si="5"/>
        <v>硕士研究生</v>
      </c>
      <c r="H23" s="4" t="str">
        <f t="shared" si="6"/>
        <v>硕士</v>
      </c>
      <c r="I23" s="4"/>
      <c r="J23" s="4" t="s">
        <v>15</v>
      </c>
    </row>
    <row r="24" spans="1:10" ht="36" customHeight="1">
      <c r="A24" s="2">
        <v>22</v>
      </c>
      <c r="B24" s="4" t="str">
        <f t="shared" si="2"/>
        <v>YZ2024005</v>
      </c>
      <c r="C24" s="4" t="s">
        <v>19</v>
      </c>
      <c r="D24" s="4" t="s">
        <v>12</v>
      </c>
      <c r="E24" s="4" t="str">
        <f>"陈莲"</f>
        <v>陈莲</v>
      </c>
      <c r="F24" s="4" t="str">
        <f>"女"</f>
        <v>女</v>
      </c>
      <c r="G24" s="4" t="str">
        <f t="shared" si="5"/>
        <v>硕士研究生</v>
      </c>
      <c r="H24" s="4" t="str">
        <f t="shared" si="6"/>
        <v>硕士</v>
      </c>
      <c r="I24" s="4"/>
      <c r="J24" s="4" t="s">
        <v>15</v>
      </c>
    </row>
    <row r="25" spans="1:10" ht="36" customHeight="1">
      <c r="A25" s="2">
        <v>23</v>
      </c>
      <c r="B25" s="4" t="str">
        <f t="shared" si="2"/>
        <v>YZ2024005</v>
      </c>
      <c r="C25" s="4" t="s">
        <v>19</v>
      </c>
      <c r="D25" s="4" t="s">
        <v>12</v>
      </c>
      <c r="E25" s="4" t="str">
        <f>"张磊"</f>
        <v>张磊</v>
      </c>
      <c r="F25" s="4" t="str">
        <f>"男"</f>
        <v>男</v>
      </c>
      <c r="G25" s="4" t="str">
        <f t="shared" si="5"/>
        <v>硕士研究生</v>
      </c>
      <c r="H25" s="4" t="str">
        <f t="shared" si="6"/>
        <v>硕士</v>
      </c>
      <c r="I25" s="4"/>
      <c r="J25" s="4" t="s">
        <v>15</v>
      </c>
    </row>
    <row r="26" spans="1:10" ht="36" customHeight="1">
      <c r="A26" s="2">
        <v>24</v>
      </c>
      <c r="B26" s="4" t="str">
        <f t="shared" si="2"/>
        <v>YZ2024005</v>
      </c>
      <c r="C26" s="4" t="s">
        <v>19</v>
      </c>
      <c r="D26" s="4" t="s">
        <v>12</v>
      </c>
      <c r="E26" s="4" t="str">
        <f>"邹伦妃"</f>
        <v>邹伦妃</v>
      </c>
      <c r="F26" s="4" t="str">
        <f>"女"</f>
        <v>女</v>
      </c>
      <c r="G26" s="4" t="str">
        <f t="shared" si="5"/>
        <v>硕士研究生</v>
      </c>
      <c r="H26" s="4" t="str">
        <f t="shared" si="6"/>
        <v>硕士</v>
      </c>
      <c r="I26" s="4"/>
      <c r="J26" s="4" t="s">
        <v>15</v>
      </c>
    </row>
    <row r="27" spans="1:10" ht="36" customHeight="1">
      <c r="A27" s="2">
        <v>25</v>
      </c>
      <c r="B27" s="4" t="str">
        <f t="shared" si="2"/>
        <v>YZ2024005</v>
      </c>
      <c r="C27" s="4" t="s">
        <v>19</v>
      </c>
      <c r="D27" s="4" t="s">
        <v>12</v>
      </c>
      <c r="E27" s="4" t="str">
        <f>"王彦"</f>
        <v>王彦</v>
      </c>
      <c r="F27" s="4" t="str">
        <f>"男"</f>
        <v>男</v>
      </c>
      <c r="G27" s="4" t="str">
        <f t="shared" si="5"/>
        <v>硕士研究生</v>
      </c>
      <c r="H27" s="4" t="str">
        <f t="shared" si="6"/>
        <v>硕士</v>
      </c>
      <c r="I27" s="4"/>
      <c r="J27" s="4" t="s">
        <v>15</v>
      </c>
    </row>
    <row r="28" spans="1:10" ht="36" customHeight="1">
      <c r="A28" s="2">
        <v>26</v>
      </c>
      <c r="B28" s="4" t="str">
        <f t="shared" si="2"/>
        <v>YZ2024005</v>
      </c>
      <c r="C28" s="4" t="s">
        <v>19</v>
      </c>
      <c r="D28" s="4" t="s">
        <v>12</v>
      </c>
      <c r="E28" s="4" t="str">
        <f>"彭建明"</f>
        <v>彭建明</v>
      </c>
      <c r="F28" s="4" t="str">
        <f>"男"</f>
        <v>男</v>
      </c>
      <c r="G28" s="4" t="str">
        <f t="shared" si="5"/>
        <v>硕士研究生</v>
      </c>
      <c r="H28" s="4" t="str">
        <f t="shared" si="6"/>
        <v>硕士</v>
      </c>
      <c r="I28" s="4"/>
      <c r="J28" s="4" t="s">
        <v>15</v>
      </c>
    </row>
    <row r="29" spans="1:10" ht="36" customHeight="1">
      <c r="A29" s="2">
        <v>27</v>
      </c>
      <c r="B29" s="4" t="str">
        <f t="shared" ref="B29:B44" si="7">"YZ2024006"</f>
        <v>YZ2024006</v>
      </c>
      <c r="C29" s="4" t="s">
        <v>20</v>
      </c>
      <c r="D29" s="4" t="s">
        <v>12</v>
      </c>
      <c r="E29" s="4" t="str">
        <f>"严柠"</f>
        <v>严柠</v>
      </c>
      <c r="F29" s="4" t="str">
        <f>"女"</f>
        <v>女</v>
      </c>
      <c r="G29" s="4" t="str">
        <f t="shared" si="5"/>
        <v>硕士研究生</v>
      </c>
      <c r="H29" s="4" t="str">
        <f t="shared" si="6"/>
        <v>硕士</v>
      </c>
      <c r="I29" s="4"/>
      <c r="J29" s="4" t="s">
        <v>15</v>
      </c>
    </row>
    <row r="30" spans="1:10" ht="36" customHeight="1">
      <c r="A30" s="2">
        <v>28</v>
      </c>
      <c r="B30" s="4" t="str">
        <f t="shared" si="7"/>
        <v>YZ2024006</v>
      </c>
      <c r="C30" s="4" t="s">
        <v>20</v>
      </c>
      <c r="D30" s="4" t="s">
        <v>12</v>
      </c>
      <c r="E30" s="4" t="str">
        <f>"肖克福"</f>
        <v>肖克福</v>
      </c>
      <c r="F30" s="4" t="str">
        <f>"男"</f>
        <v>男</v>
      </c>
      <c r="G30" s="4" t="str">
        <f t="shared" si="5"/>
        <v>硕士研究生</v>
      </c>
      <c r="H30" s="4" t="str">
        <f t="shared" si="6"/>
        <v>硕士</v>
      </c>
      <c r="I30" s="4"/>
      <c r="J30" s="4" t="s">
        <v>15</v>
      </c>
    </row>
    <row r="31" spans="1:10" ht="36" customHeight="1">
      <c r="A31" s="2">
        <v>29</v>
      </c>
      <c r="B31" s="4" t="str">
        <f t="shared" si="7"/>
        <v>YZ2024006</v>
      </c>
      <c r="C31" s="4" t="s">
        <v>20</v>
      </c>
      <c r="D31" s="4" t="s">
        <v>12</v>
      </c>
      <c r="E31" s="4" t="str">
        <f>"赵营娜"</f>
        <v>赵营娜</v>
      </c>
      <c r="F31" s="4" t="str">
        <f t="shared" ref="F31:F46" si="8">"女"</f>
        <v>女</v>
      </c>
      <c r="G31" s="4" t="str">
        <f t="shared" si="5"/>
        <v>硕士研究生</v>
      </c>
      <c r="H31" s="4" t="str">
        <f t="shared" si="6"/>
        <v>硕士</v>
      </c>
      <c r="I31" s="4"/>
      <c r="J31" s="4" t="s">
        <v>15</v>
      </c>
    </row>
    <row r="32" spans="1:10" ht="36" customHeight="1">
      <c r="A32" s="2">
        <v>30</v>
      </c>
      <c r="B32" s="4" t="str">
        <f t="shared" si="7"/>
        <v>YZ2024006</v>
      </c>
      <c r="C32" s="4" t="s">
        <v>20</v>
      </c>
      <c r="D32" s="4" t="s">
        <v>12</v>
      </c>
      <c r="E32" s="4" t="str">
        <f>"向菁菁"</f>
        <v>向菁菁</v>
      </c>
      <c r="F32" s="4" t="str">
        <f t="shared" si="8"/>
        <v>女</v>
      </c>
      <c r="G32" s="4" t="str">
        <f t="shared" si="5"/>
        <v>硕士研究生</v>
      </c>
      <c r="H32" s="4" t="str">
        <f t="shared" si="6"/>
        <v>硕士</v>
      </c>
      <c r="I32" s="4"/>
      <c r="J32" s="4" t="s">
        <v>15</v>
      </c>
    </row>
    <row r="33" spans="1:10" ht="36" customHeight="1">
      <c r="A33" s="2">
        <v>31</v>
      </c>
      <c r="B33" s="4" t="str">
        <f t="shared" si="7"/>
        <v>YZ2024006</v>
      </c>
      <c r="C33" s="4" t="s">
        <v>20</v>
      </c>
      <c r="D33" s="4" t="s">
        <v>12</v>
      </c>
      <c r="E33" s="4" t="str">
        <f>"肖泠伶"</f>
        <v>肖泠伶</v>
      </c>
      <c r="F33" s="4" t="str">
        <f t="shared" si="8"/>
        <v>女</v>
      </c>
      <c r="G33" s="4" t="str">
        <f t="shared" si="5"/>
        <v>硕士研究生</v>
      </c>
      <c r="H33" s="4" t="str">
        <f t="shared" si="6"/>
        <v>硕士</v>
      </c>
      <c r="I33" s="4"/>
      <c r="J33" s="4" t="s">
        <v>15</v>
      </c>
    </row>
    <row r="34" spans="1:10" ht="36" customHeight="1">
      <c r="A34" s="2">
        <v>32</v>
      </c>
      <c r="B34" s="4" t="str">
        <f t="shared" si="7"/>
        <v>YZ2024006</v>
      </c>
      <c r="C34" s="4" t="s">
        <v>20</v>
      </c>
      <c r="D34" s="4" t="s">
        <v>12</v>
      </c>
      <c r="E34" s="4" t="str">
        <f>"黄于涛"</f>
        <v>黄于涛</v>
      </c>
      <c r="F34" s="4" t="str">
        <f t="shared" si="8"/>
        <v>女</v>
      </c>
      <c r="G34" s="4" t="str">
        <f t="shared" si="5"/>
        <v>硕士研究生</v>
      </c>
      <c r="H34" s="4" t="str">
        <f t="shared" si="6"/>
        <v>硕士</v>
      </c>
      <c r="I34" s="4"/>
      <c r="J34" s="4" t="s">
        <v>15</v>
      </c>
    </row>
    <row r="35" spans="1:10" ht="36" customHeight="1">
      <c r="A35" s="2">
        <v>33</v>
      </c>
      <c r="B35" s="4" t="str">
        <f t="shared" si="7"/>
        <v>YZ2024006</v>
      </c>
      <c r="C35" s="4" t="s">
        <v>20</v>
      </c>
      <c r="D35" s="4" t="s">
        <v>12</v>
      </c>
      <c r="E35" s="4" t="str">
        <f>"吴凤琼"</f>
        <v>吴凤琼</v>
      </c>
      <c r="F35" s="4" t="str">
        <f t="shared" si="8"/>
        <v>女</v>
      </c>
      <c r="G35" s="4" t="str">
        <f t="shared" si="5"/>
        <v>硕士研究生</v>
      </c>
      <c r="H35" s="4" t="str">
        <f t="shared" si="6"/>
        <v>硕士</v>
      </c>
      <c r="I35" s="4"/>
      <c r="J35" s="4" t="s">
        <v>15</v>
      </c>
    </row>
    <row r="36" spans="1:10" ht="36" customHeight="1">
      <c r="A36" s="2">
        <v>34</v>
      </c>
      <c r="B36" s="4" t="str">
        <f t="shared" si="7"/>
        <v>YZ2024006</v>
      </c>
      <c r="C36" s="4" t="s">
        <v>20</v>
      </c>
      <c r="D36" s="4" t="s">
        <v>12</v>
      </c>
      <c r="E36" s="4" t="str">
        <f>"唐鑫"</f>
        <v>唐鑫</v>
      </c>
      <c r="F36" s="4" t="str">
        <f t="shared" si="8"/>
        <v>女</v>
      </c>
      <c r="G36" s="4" t="str">
        <f t="shared" si="5"/>
        <v>硕士研究生</v>
      </c>
      <c r="H36" s="4" t="str">
        <f t="shared" si="6"/>
        <v>硕士</v>
      </c>
      <c r="I36" s="4"/>
      <c r="J36" s="4" t="s">
        <v>15</v>
      </c>
    </row>
    <row r="37" spans="1:10" ht="36" customHeight="1">
      <c r="A37" s="2">
        <v>35</v>
      </c>
      <c r="B37" s="4" t="str">
        <f t="shared" si="7"/>
        <v>YZ2024006</v>
      </c>
      <c r="C37" s="4" t="s">
        <v>20</v>
      </c>
      <c r="D37" s="4" t="s">
        <v>12</v>
      </c>
      <c r="E37" s="4" t="str">
        <f>"王忠君"</f>
        <v>王忠君</v>
      </c>
      <c r="F37" s="4" t="str">
        <f t="shared" si="8"/>
        <v>女</v>
      </c>
      <c r="G37" s="4" t="str">
        <f t="shared" si="5"/>
        <v>硕士研究生</v>
      </c>
      <c r="H37" s="4" t="str">
        <f t="shared" si="6"/>
        <v>硕士</v>
      </c>
      <c r="I37" s="4"/>
      <c r="J37" s="4" t="s">
        <v>15</v>
      </c>
    </row>
    <row r="38" spans="1:10" ht="36" customHeight="1">
      <c r="A38" s="2">
        <v>36</v>
      </c>
      <c r="B38" s="4" t="str">
        <f t="shared" si="7"/>
        <v>YZ2024006</v>
      </c>
      <c r="C38" s="4" t="s">
        <v>20</v>
      </c>
      <c r="D38" s="4" t="s">
        <v>12</v>
      </c>
      <c r="E38" s="4" t="str">
        <f>"周蝶"</f>
        <v>周蝶</v>
      </c>
      <c r="F38" s="4" t="str">
        <f t="shared" si="8"/>
        <v>女</v>
      </c>
      <c r="G38" s="4" t="str">
        <f t="shared" si="5"/>
        <v>硕士研究生</v>
      </c>
      <c r="H38" s="4" t="str">
        <f t="shared" si="6"/>
        <v>硕士</v>
      </c>
      <c r="I38" s="4"/>
      <c r="J38" s="4" t="s">
        <v>15</v>
      </c>
    </row>
    <row r="39" spans="1:10" ht="36" customHeight="1">
      <c r="A39" s="2">
        <v>37</v>
      </c>
      <c r="B39" s="4" t="str">
        <f t="shared" si="7"/>
        <v>YZ2024006</v>
      </c>
      <c r="C39" s="4" t="s">
        <v>20</v>
      </c>
      <c r="D39" s="4" t="s">
        <v>12</v>
      </c>
      <c r="E39" s="4" t="str">
        <f>"刘太维"</f>
        <v>刘太维</v>
      </c>
      <c r="F39" s="4" t="str">
        <f t="shared" si="8"/>
        <v>女</v>
      </c>
      <c r="G39" s="4" t="str">
        <f t="shared" si="5"/>
        <v>硕士研究生</v>
      </c>
      <c r="H39" s="4" t="str">
        <f t="shared" si="6"/>
        <v>硕士</v>
      </c>
      <c r="I39" s="4"/>
      <c r="J39" s="4" t="s">
        <v>15</v>
      </c>
    </row>
    <row r="40" spans="1:10" ht="36" customHeight="1">
      <c r="A40" s="2">
        <v>38</v>
      </c>
      <c r="B40" s="4" t="str">
        <f t="shared" si="7"/>
        <v>YZ2024006</v>
      </c>
      <c r="C40" s="4" t="s">
        <v>20</v>
      </c>
      <c r="D40" s="4" t="s">
        <v>12</v>
      </c>
      <c r="E40" s="4" t="str">
        <f>"谢露露"</f>
        <v>谢露露</v>
      </c>
      <c r="F40" s="4" t="str">
        <f t="shared" si="8"/>
        <v>女</v>
      </c>
      <c r="G40" s="4" t="str">
        <f t="shared" si="5"/>
        <v>硕士研究生</v>
      </c>
      <c r="H40" s="4" t="str">
        <f t="shared" si="6"/>
        <v>硕士</v>
      </c>
      <c r="I40" s="4"/>
      <c r="J40" s="4" t="s">
        <v>15</v>
      </c>
    </row>
    <row r="41" spans="1:10" ht="36" customHeight="1">
      <c r="A41" s="2">
        <v>39</v>
      </c>
      <c r="B41" s="4" t="str">
        <f t="shared" si="7"/>
        <v>YZ2024006</v>
      </c>
      <c r="C41" s="4" t="s">
        <v>20</v>
      </c>
      <c r="D41" s="4" t="s">
        <v>12</v>
      </c>
      <c r="E41" s="4" t="str">
        <f>"罗娟"</f>
        <v>罗娟</v>
      </c>
      <c r="F41" s="4" t="str">
        <f t="shared" si="8"/>
        <v>女</v>
      </c>
      <c r="G41" s="4" t="str">
        <f t="shared" si="5"/>
        <v>硕士研究生</v>
      </c>
      <c r="H41" s="4" t="str">
        <f t="shared" si="6"/>
        <v>硕士</v>
      </c>
      <c r="I41" s="4"/>
      <c r="J41" s="4" t="s">
        <v>15</v>
      </c>
    </row>
    <row r="42" spans="1:10" ht="36" customHeight="1">
      <c r="A42" s="2">
        <v>40</v>
      </c>
      <c r="B42" s="4" t="str">
        <f t="shared" si="7"/>
        <v>YZ2024006</v>
      </c>
      <c r="C42" s="4" t="s">
        <v>20</v>
      </c>
      <c r="D42" s="4" t="s">
        <v>12</v>
      </c>
      <c r="E42" s="4" t="str">
        <f>"康鸿"</f>
        <v>康鸿</v>
      </c>
      <c r="F42" s="4" t="str">
        <f t="shared" si="8"/>
        <v>女</v>
      </c>
      <c r="G42" s="4" t="str">
        <f t="shared" si="5"/>
        <v>硕士研究生</v>
      </c>
      <c r="H42" s="4" t="str">
        <f t="shared" si="6"/>
        <v>硕士</v>
      </c>
      <c r="I42" s="4"/>
      <c r="J42" s="4" t="s">
        <v>15</v>
      </c>
    </row>
    <row r="43" spans="1:10" ht="36" customHeight="1">
      <c r="A43" s="2">
        <v>41</v>
      </c>
      <c r="B43" s="4" t="str">
        <f t="shared" si="7"/>
        <v>YZ2024006</v>
      </c>
      <c r="C43" s="4" t="s">
        <v>20</v>
      </c>
      <c r="D43" s="4" t="s">
        <v>12</v>
      </c>
      <c r="E43" s="4" t="str">
        <f>"吕璐"</f>
        <v>吕璐</v>
      </c>
      <c r="F43" s="4" t="str">
        <f t="shared" si="8"/>
        <v>女</v>
      </c>
      <c r="G43" s="4" t="str">
        <f t="shared" si="5"/>
        <v>硕士研究生</v>
      </c>
      <c r="H43" s="4" t="str">
        <f t="shared" si="6"/>
        <v>硕士</v>
      </c>
      <c r="I43" s="4"/>
      <c r="J43" s="4" t="s">
        <v>15</v>
      </c>
    </row>
    <row r="44" spans="1:10" ht="36" customHeight="1">
      <c r="A44" s="2">
        <v>42</v>
      </c>
      <c r="B44" s="4" t="str">
        <f t="shared" si="7"/>
        <v>YZ2024006</v>
      </c>
      <c r="C44" s="4" t="s">
        <v>20</v>
      </c>
      <c r="D44" s="4" t="s">
        <v>12</v>
      </c>
      <c r="E44" s="4" t="str">
        <f>"何芮"</f>
        <v>何芮</v>
      </c>
      <c r="F44" s="4" t="str">
        <f t="shared" si="8"/>
        <v>女</v>
      </c>
      <c r="G44" s="4" t="str">
        <f t="shared" si="5"/>
        <v>硕士研究生</v>
      </c>
      <c r="H44" s="4" t="str">
        <f t="shared" si="6"/>
        <v>硕士</v>
      </c>
      <c r="I44" s="4"/>
      <c r="J44" s="4" t="s">
        <v>15</v>
      </c>
    </row>
    <row r="45" spans="1:10" ht="36" customHeight="1">
      <c r="A45" s="2">
        <v>43</v>
      </c>
      <c r="B45" s="4" t="str">
        <f t="shared" ref="B45:B50" si="9">"YZ2024007"</f>
        <v>YZ2024007</v>
      </c>
      <c r="C45" s="4" t="s">
        <v>21</v>
      </c>
      <c r="D45" s="4" t="s">
        <v>12</v>
      </c>
      <c r="E45" s="4" t="str">
        <f>"鲁春艳"</f>
        <v>鲁春艳</v>
      </c>
      <c r="F45" s="4" t="str">
        <f t="shared" si="8"/>
        <v>女</v>
      </c>
      <c r="G45" s="4" t="str">
        <f t="shared" si="5"/>
        <v>硕士研究生</v>
      </c>
      <c r="H45" s="4" t="str">
        <f t="shared" si="6"/>
        <v>硕士</v>
      </c>
      <c r="I45" s="4"/>
      <c r="J45" s="4" t="s">
        <v>15</v>
      </c>
    </row>
    <row r="46" spans="1:10" ht="36" customHeight="1">
      <c r="A46" s="2">
        <v>44</v>
      </c>
      <c r="B46" s="4" t="str">
        <f t="shared" si="9"/>
        <v>YZ2024007</v>
      </c>
      <c r="C46" s="4" t="s">
        <v>21</v>
      </c>
      <c r="D46" s="4" t="s">
        <v>12</v>
      </c>
      <c r="E46" s="4" t="str">
        <f>"肖倩"</f>
        <v>肖倩</v>
      </c>
      <c r="F46" s="4" t="str">
        <f t="shared" si="8"/>
        <v>女</v>
      </c>
      <c r="G46" s="4" t="str">
        <f t="shared" si="5"/>
        <v>硕士研究生</v>
      </c>
      <c r="H46" s="4" t="str">
        <f t="shared" si="6"/>
        <v>硕士</v>
      </c>
      <c r="I46" s="4"/>
      <c r="J46" s="4" t="s">
        <v>15</v>
      </c>
    </row>
    <row r="47" spans="1:10" ht="36" customHeight="1">
      <c r="A47" s="2">
        <v>45</v>
      </c>
      <c r="B47" s="4" t="str">
        <f t="shared" si="9"/>
        <v>YZ2024007</v>
      </c>
      <c r="C47" s="4" t="s">
        <v>21</v>
      </c>
      <c r="D47" s="4" t="s">
        <v>12</v>
      </c>
      <c r="E47" s="4" t="str">
        <f>"田方明"</f>
        <v>田方明</v>
      </c>
      <c r="F47" s="4" t="str">
        <f>"男"</f>
        <v>男</v>
      </c>
      <c r="G47" s="4" t="str">
        <f t="shared" si="5"/>
        <v>硕士研究生</v>
      </c>
      <c r="H47" s="4" t="str">
        <f t="shared" si="6"/>
        <v>硕士</v>
      </c>
      <c r="I47" s="4"/>
      <c r="J47" s="4" t="s">
        <v>15</v>
      </c>
    </row>
    <row r="48" spans="1:10" ht="36" customHeight="1">
      <c r="A48" s="2">
        <v>46</v>
      </c>
      <c r="B48" s="4" t="str">
        <f t="shared" si="9"/>
        <v>YZ2024007</v>
      </c>
      <c r="C48" s="4" t="s">
        <v>21</v>
      </c>
      <c r="D48" s="4" t="s">
        <v>12</v>
      </c>
      <c r="E48" s="4" t="str">
        <f>"方朱兵"</f>
        <v>方朱兵</v>
      </c>
      <c r="F48" s="4" t="str">
        <f>"男"</f>
        <v>男</v>
      </c>
      <c r="G48" s="4" t="str">
        <f t="shared" si="5"/>
        <v>硕士研究生</v>
      </c>
      <c r="H48" s="4" t="str">
        <f t="shared" si="6"/>
        <v>硕士</v>
      </c>
      <c r="I48" s="4"/>
      <c r="J48" s="4" t="s">
        <v>15</v>
      </c>
    </row>
    <row r="49" spans="1:10" ht="36" customHeight="1">
      <c r="A49" s="2">
        <v>47</v>
      </c>
      <c r="B49" s="4" t="str">
        <f t="shared" si="9"/>
        <v>YZ2024007</v>
      </c>
      <c r="C49" s="4" t="s">
        <v>21</v>
      </c>
      <c r="D49" s="4" t="s">
        <v>12</v>
      </c>
      <c r="E49" s="4" t="str">
        <f>"杨若艺"</f>
        <v>杨若艺</v>
      </c>
      <c r="F49" s="4" t="str">
        <f>"女"</f>
        <v>女</v>
      </c>
      <c r="G49" s="4" t="str">
        <f t="shared" si="5"/>
        <v>硕士研究生</v>
      </c>
      <c r="H49" s="4" t="str">
        <f t="shared" si="6"/>
        <v>硕士</v>
      </c>
      <c r="I49" s="4"/>
      <c r="J49" s="4" t="s">
        <v>15</v>
      </c>
    </row>
    <row r="50" spans="1:10" ht="36" customHeight="1">
      <c r="A50" s="2">
        <v>48</v>
      </c>
      <c r="B50" s="4" t="str">
        <f t="shared" si="9"/>
        <v>YZ2024007</v>
      </c>
      <c r="C50" s="4" t="s">
        <v>21</v>
      </c>
      <c r="D50" s="4" t="s">
        <v>12</v>
      </c>
      <c r="E50" s="4" t="str">
        <f>"丁芳敏"</f>
        <v>丁芳敏</v>
      </c>
      <c r="F50" s="4" t="str">
        <f>"女"</f>
        <v>女</v>
      </c>
      <c r="G50" s="4" t="str">
        <f t="shared" si="5"/>
        <v>硕士研究生</v>
      </c>
      <c r="H50" s="4" t="str">
        <f t="shared" si="6"/>
        <v>硕士</v>
      </c>
      <c r="I50" s="4"/>
      <c r="J50" s="4" t="s">
        <v>15</v>
      </c>
    </row>
  </sheetData>
  <mergeCells count="1">
    <mergeCell ref="A1:J1"/>
  </mergeCells>
  <phoneticPr fontId="1" type="noConversion"/>
  <pageMargins left="0.28000000000000003" right="0.26" top="0.48" bottom="0.52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2024-05-11T01:01:40Z</dcterms:modified>
</cp:coreProperties>
</file>