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5488_64b739653ee8c" sheetId="1" r:id="rId1"/>
  </sheets>
  <definedNames>
    <definedName name="_xlnm._FilterDatabase" localSheetId="0" hidden="1">'5488_64b739653ee8c'!$B$3:$E$177</definedName>
    <definedName name="_xlnm.Print_Titles" localSheetId="0">'5488_64b739653ee8c'!$3:$3</definedName>
  </definedNames>
  <calcPr calcId="144525"/>
</workbook>
</file>

<file path=xl/sharedStrings.xml><?xml version="1.0" encoding="utf-8"?>
<sst xmlns="http://schemas.openxmlformats.org/spreadsheetml/2006/main" count="379" uniqueCount="188">
  <si>
    <t>附件1</t>
  </si>
  <si>
    <t>荆州高新区2024年度公开招聘社区工作者笔试成绩</t>
  </si>
  <si>
    <t>序号</t>
  </si>
  <si>
    <t>岗位名称</t>
  </si>
  <si>
    <t>姓名</t>
  </si>
  <si>
    <t>准考证号</t>
  </si>
  <si>
    <t>卷面成绩</t>
  </si>
  <si>
    <t>加分</t>
  </si>
  <si>
    <t>笔试总成绩</t>
  </si>
  <si>
    <t>排名</t>
  </si>
  <si>
    <t>备注</t>
  </si>
  <si>
    <t>社区工作者岗位1</t>
  </si>
  <si>
    <t>何莹</t>
  </si>
  <si>
    <t>熊志有</t>
  </si>
  <si>
    <t>王郡若</t>
  </si>
  <si>
    <t>谢宇欣</t>
  </si>
  <si>
    <t>饶诗晗</t>
  </si>
  <si>
    <t>周崟琳</t>
  </si>
  <si>
    <t>杨子璇</t>
  </si>
  <si>
    <t>吴渝</t>
  </si>
  <si>
    <t>陈孟琪</t>
  </si>
  <si>
    <t>张亦彭</t>
  </si>
  <si>
    <t>高青</t>
  </si>
  <si>
    <t>许婷婷</t>
  </si>
  <si>
    <t>程秀明</t>
  </si>
  <si>
    <t>王欣颖</t>
  </si>
  <si>
    <t>邵卓娅</t>
  </si>
  <si>
    <t>伍俊</t>
  </si>
  <si>
    <t>周梦莹</t>
  </si>
  <si>
    <t>田学敏</t>
  </si>
  <si>
    <t>陈明璇</t>
  </si>
  <si>
    <t>邓冲</t>
  </si>
  <si>
    <t>陈忠卉</t>
  </si>
  <si>
    <t>薛晓艺</t>
  </si>
  <si>
    <t>王芹</t>
  </si>
  <si>
    <t>袁梦琴</t>
  </si>
  <si>
    <t>靳晶</t>
  </si>
  <si>
    <t>伍紫薇</t>
  </si>
  <si>
    <t>陈桂月</t>
  </si>
  <si>
    <t>王希恩</t>
  </si>
  <si>
    <t>张倩茹</t>
  </si>
  <si>
    <t>胡兴艳</t>
  </si>
  <si>
    <t>吴欢</t>
  </si>
  <si>
    <t>赵维玲</t>
  </si>
  <si>
    <t>刘超</t>
  </si>
  <si>
    <t>许冠男</t>
  </si>
  <si>
    <t>周城</t>
  </si>
  <si>
    <t>倪陈晨</t>
  </si>
  <si>
    <t>黄桂群</t>
  </si>
  <si>
    <t>欧阳康</t>
  </si>
  <si>
    <t>叶娟</t>
  </si>
  <si>
    <t>聂苗</t>
  </si>
  <si>
    <t>曾世奇</t>
  </si>
  <si>
    <t>涂庚</t>
  </si>
  <si>
    <t>蔡梦翎</t>
  </si>
  <si>
    <t>袁骁</t>
  </si>
  <si>
    <t>吴文斐</t>
  </si>
  <si>
    <t>邹银</t>
  </si>
  <si>
    <t>邓陈凌</t>
  </si>
  <si>
    <t>姚羊</t>
  </si>
  <si>
    <t>曾丽</t>
  </si>
  <si>
    <t>邓周杨</t>
  </si>
  <si>
    <t>刘恋</t>
  </si>
  <si>
    <t>胡君铭</t>
  </si>
  <si>
    <t>王延青</t>
  </si>
  <si>
    <t>魏思平</t>
  </si>
  <si>
    <t>陈丹</t>
  </si>
  <si>
    <t>邓迎年</t>
  </si>
  <si>
    <t>向琳</t>
  </si>
  <si>
    <t>王灵芝</t>
  </si>
  <si>
    <t>肖敏</t>
  </si>
  <si>
    <t>马玉林</t>
  </si>
  <si>
    <t>熊姗姗</t>
  </si>
  <si>
    <t>倪肖雨</t>
  </si>
  <si>
    <t>张雨蒙</t>
  </si>
  <si>
    <t>周丽</t>
  </si>
  <si>
    <t>张新格</t>
  </si>
  <si>
    <t>余红梅</t>
  </si>
  <si>
    <t>郑雨婷</t>
  </si>
  <si>
    <t>王钮</t>
  </si>
  <si>
    <t>王露</t>
  </si>
  <si>
    <t>齐荣</t>
  </si>
  <si>
    <t>郑开顺</t>
  </si>
  <si>
    <t>邵纯威</t>
  </si>
  <si>
    <t>文欢</t>
  </si>
  <si>
    <t>张晨</t>
  </si>
  <si>
    <t>刘迎</t>
  </si>
  <si>
    <t>王星辰</t>
  </si>
  <si>
    <t>邢红丽</t>
  </si>
  <si>
    <t>王安琪</t>
  </si>
  <si>
    <t>钟前琛</t>
  </si>
  <si>
    <t>杨咏梅</t>
  </si>
  <si>
    <t>杨子妍</t>
  </si>
  <si>
    <t>刘晨</t>
  </si>
  <si>
    <t>刘荆生</t>
  </si>
  <si>
    <t>罗燕</t>
  </si>
  <si>
    <t>张佳</t>
  </si>
  <si>
    <t>张坤缘</t>
  </si>
  <si>
    <t>汤茜茜</t>
  </si>
  <si>
    <t>赵静</t>
  </si>
  <si>
    <t>肖志成</t>
  </si>
  <si>
    <t>侯雅玫</t>
  </si>
  <si>
    <t>杨洁</t>
  </si>
  <si>
    <t>李睿洁</t>
  </si>
  <si>
    <t>吴新姣</t>
  </si>
  <si>
    <t>文康欣</t>
  </si>
  <si>
    <t>余婧</t>
  </si>
  <si>
    <t>姚麒</t>
  </si>
  <si>
    <t>余瑶</t>
  </si>
  <si>
    <t>徐梦</t>
  </si>
  <si>
    <t>张陈玲</t>
  </si>
  <si>
    <t>王雪峰</t>
  </si>
  <si>
    <t>张绪超</t>
  </si>
  <si>
    <t>周坤清</t>
  </si>
  <si>
    <t>熊思</t>
  </si>
  <si>
    <t>侯晓敏</t>
  </si>
  <si>
    <t>朱燕</t>
  </si>
  <si>
    <t>张伶康</t>
  </si>
  <si>
    <t>杨剑</t>
  </si>
  <si>
    <t>宋玥怡</t>
  </si>
  <si>
    <t>唐丽君</t>
  </si>
  <si>
    <t>吴锦花</t>
  </si>
  <si>
    <t>陶万思</t>
  </si>
  <si>
    <t>刘玉霜</t>
  </si>
  <si>
    <t>刘雨双</t>
  </si>
  <si>
    <t>吴佩璇</t>
  </si>
  <si>
    <t>问宇航</t>
  </si>
  <si>
    <t>赵曼</t>
  </si>
  <si>
    <t>陈佩佩</t>
  </si>
  <si>
    <t>曾雅琪</t>
  </si>
  <si>
    <t>胡植深</t>
  </si>
  <si>
    <t>刘佩翎</t>
  </si>
  <si>
    <t>雷纳</t>
  </si>
  <si>
    <t>王璐</t>
  </si>
  <si>
    <t>李琼</t>
  </si>
  <si>
    <t>李木子</t>
  </si>
  <si>
    <t>王雅婷</t>
  </si>
  <si>
    <t>罗芳</t>
  </si>
  <si>
    <t>刘兵</t>
  </si>
  <si>
    <t>陈景娇</t>
  </si>
  <si>
    <t>胡德文</t>
  </si>
  <si>
    <t>刘贵敏</t>
  </si>
  <si>
    <t>李安杰</t>
  </si>
  <si>
    <t>倪阳钦</t>
  </si>
  <si>
    <t>范金枝</t>
  </si>
  <si>
    <t>文梦</t>
  </si>
  <si>
    <t>余汐雯</t>
  </si>
  <si>
    <t>李旭</t>
  </si>
  <si>
    <t>秦志川</t>
  </si>
  <si>
    <t>鄢玛丽</t>
  </si>
  <si>
    <t>刘璐</t>
  </si>
  <si>
    <t>豆赢</t>
  </si>
  <si>
    <t>李璐</t>
  </si>
  <si>
    <t>沈兰兰</t>
  </si>
  <si>
    <t>廖赵睿</t>
  </si>
  <si>
    <t>林欢</t>
  </si>
  <si>
    <t>田丽</t>
  </si>
  <si>
    <t>袁强</t>
  </si>
  <si>
    <t>王小双</t>
  </si>
  <si>
    <t>苏佛保</t>
  </si>
  <si>
    <t>何晴芹</t>
  </si>
  <si>
    <t>缺考</t>
  </si>
  <si>
    <t>孟微</t>
  </si>
  <si>
    <t>李思瑾</t>
  </si>
  <si>
    <t>范子康</t>
  </si>
  <si>
    <t>王鹏淏</t>
  </si>
  <si>
    <t>何凯强</t>
  </si>
  <si>
    <t>高顺雪</t>
  </si>
  <si>
    <t>李黎明</t>
  </si>
  <si>
    <t>金雨</t>
  </si>
  <si>
    <t>胡其</t>
  </si>
  <si>
    <t>杨义华</t>
  </si>
  <si>
    <t>叶倩倩</t>
  </si>
  <si>
    <t>孔晓蕊</t>
  </si>
  <si>
    <t>刘光玲</t>
  </si>
  <si>
    <t>丁汐玥</t>
  </si>
  <si>
    <t>王凡</t>
  </si>
  <si>
    <t>吴雨萱</t>
  </si>
  <si>
    <t>社区工作者岗位2</t>
  </si>
  <si>
    <t>李庚</t>
  </si>
  <si>
    <t>成超</t>
  </si>
  <si>
    <t>李泽文</t>
  </si>
  <si>
    <t>曾祥威</t>
  </si>
  <si>
    <t>韩威</t>
  </si>
  <si>
    <t>钱超</t>
  </si>
  <si>
    <t>蔡云帆</t>
  </si>
  <si>
    <t>谭智文</t>
  </si>
  <si>
    <t>郑吴敏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</si>
</sst>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1" borderId="8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zoomScale="115" zoomScaleNormal="115" workbookViewId="0">
      <selection activeCell="B9" sqref="B9"/>
    </sheetView>
  </sheetViews>
  <sheetFormatPr defaultColWidth="9.625" defaultRowHeight="21.75" customHeight="true"/>
  <cols>
    <col min="1" max="1" width="8.25833333333333" style="2" customWidth="true"/>
    <col min="2" max="2" width="16.0833333333333" style="2" customWidth="true"/>
    <col min="3" max="3" width="10.4333333333333" style="2" customWidth="true"/>
    <col min="4" max="4" width="12.925" style="2" customWidth="true"/>
    <col min="5" max="5" width="9.625" style="2"/>
    <col min="6" max="6" width="8.35833333333333" style="2" customWidth="true"/>
    <col min="7" max="8" width="11.9583333333333" style="2" customWidth="true"/>
    <col min="9" max="9" width="13.5833333333333" style="2" customWidth="true"/>
    <col min="10" max="16384" width="9.625" style="2"/>
  </cols>
  <sheetData>
    <row r="1" ht="25" customHeight="true" spans="1:1">
      <c r="A1" s="3" t="s">
        <v>0</v>
      </c>
    </row>
    <row r="2" ht="37" customHeight="true" spans="1:9">
      <c r="A2" s="4" t="s">
        <v>1</v>
      </c>
      <c r="B2" s="5"/>
      <c r="C2" s="5"/>
      <c r="D2" s="5"/>
      <c r="E2" s="5"/>
      <c r="F2" s="9"/>
      <c r="G2" s="9"/>
      <c r="H2" s="9"/>
      <c r="I2" s="9"/>
    </row>
    <row r="3" s="1" customFormat="true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Height="true" spans="1:9">
      <c r="A4" s="7">
        <v>1</v>
      </c>
      <c r="B4" s="8" t="s">
        <v>11</v>
      </c>
      <c r="C4" s="8" t="s">
        <v>12</v>
      </c>
      <c r="D4" s="8" t="str">
        <f>"24051200611"</f>
        <v>24051200611</v>
      </c>
      <c r="E4" s="10">
        <v>79.95</v>
      </c>
      <c r="F4" s="7"/>
      <c r="G4" s="11">
        <f>E4</f>
        <v>79.95</v>
      </c>
      <c r="H4" s="7">
        <v>1</v>
      </c>
      <c r="I4" s="7"/>
    </row>
    <row r="5" customHeight="true" spans="1:9">
      <c r="A5" s="7">
        <v>2</v>
      </c>
      <c r="B5" s="8" t="s">
        <v>11</v>
      </c>
      <c r="C5" s="8" t="s">
        <v>13</v>
      </c>
      <c r="D5" s="8" t="str">
        <f>"24051200413"</f>
        <v>24051200413</v>
      </c>
      <c r="E5" s="10">
        <v>79.06</v>
      </c>
      <c r="F5" s="7"/>
      <c r="G5" s="11">
        <f t="shared" ref="G5:G39" si="0">E5</f>
        <v>79.06</v>
      </c>
      <c r="H5" s="7">
        <v>2</v>
      </c>
      <c r="I5" s="7"/>
    </row>
    <row r="6" customHeight="true" spans="1:9">
      <c r="A6" s="7">
        <v>3</v>
      </c>
      <c r="B6" s="8" t="s">
        <v>11</v>
      </c>
      <c r="C6" s="8" t="s">
        <v>14</v>
      </c>
      <c r="D6" s="8" t="str">
        <f>"24051200230"</f>
        <v>24051200230</v>
      </c>
      <c r="E6" s="10">
        <v>78.93</v>
      </c>
      <c r="F6" s="7"/>
      <c r="G6" s="11">
        <f t="shared" si="0"/>
        <v>78.93</v>
      </c>
      <c r="H6" s="7">
        <v>3</v>
      </c>
      <c r="I6" s="7"/>
    </row>
    <row r="7" customHeight="true" spans="1:9">
      <c r="A7" s="7">
        <v>4</v>
      </c>
      <c r="B7" s="8" t="s">
        <v>11</v>
      </c>
      <c r="C7" s="8" t="s">
        <v>15</v>
      </c>
      <c r="D7" s="8" t="str">
        <f>"24051200603"</f>
        <v>24051200603</v>
      </c>
      <c r="E7" s="10">
        <v>78.77</v>
      </c>
      <c r="F7" s="7"/>
      <c r="G7" s="11">
        <f t="shared" si="0"/>
        <v>78.77</v>
      </c>
      <c r="H7" s="7">
        <v>4</v>
      </c>
      <c r="I7" s="7"/>
    </row>
    <row r="8" customHeight="true" spans="1:9">
      <c r="A8" s="7">
        <v>5</v>
      </c>
      <c r="B8" s="8" t="s">
        <v>11</v>
      </c>
      <c r="C8" s="8" t="s">
        <v>16</v>
      </c>
      <c r="D8" s="8" t="str">
        <f>"24051200410"</f>
        <v>24051200410</v>
      </c>
      <c r="E8" s="10">
        <v>78.52</v>
      </c>
      <c r="F8" s="7"/>
      <c r="G8" s="11">
        <f t="shared" si="0"/>
        <v>78.52</v>
      </c>
      <c r="H8" s="7">
        <v>5</v>
      </c>
      <c r="I8" s="7"/>
    </row>
    <row r="9" customHeight="true" spans="1:9">
      <c r="A9" s="7">
        <v>6</v>
      </c>
      <c r="B9" s="8" t="s">
        <v>11</v>
      </c>
      <c r="C9" s="8" t="s">
        <v>17</v>
      </c>
      <c r="D9" s="8" t="str">
        <f>"24051200322"</f>
        <v>24051200322</v>
      </c>
      <c r="E9" s="10">
        <v>77.76</v>
      </c>
      <c r="F9" s="7"/>
      <c r="G9" s="11">
        <f t="shared" si="0"/>
        <v>77.76</v>
      </c>
      <c r="H9" s="7">
        <v>6</v>
      </c>
      <c r="I9" s="7"/>
    </row>
    <row r="10" customHeight="true" spans="1:9">
      <c r="A10" s="7">
        <v>7</v>
      </c>
      <c r="B10" s="8" t="s">
        <v>11</v>
      </c>
      <c r="C10" s="8" t="s">
        <v>18</v>
      </c>
      <c r="D10" s="8" t="str">
        <f>"24051200229"</f>
        <v>24051200229</v>
      </c>
      <c r="E10" s="10">
        <v>77.72</v>
      </c>
      <c r="F10" s="7"/>
      <c r="G10" s="11">
        <f t="shared" si="0"/>
        <v>77.72</v>
      </c>
      <c r="H10" s="7">
        <v>7</v>
      </c>
      <c r="I10" s="7"/>
    </row>
    <row r="11" customHeight="true" spans="1:9">
      <c r="A11" s="7">
        <v>8</v>
      </c>
      <c r="B11" s="8" t="s">
        <v>11</v>
      </c>
      <c r="C11" s="8" t="s">
        <v>19</v>
      </c>
      <c r="D11" s="8" t="str">
        <f>"24051200514"</f>
        <v>24051200514</v>
      </c>
      <c r="E11" s="10">
        <v>77.61</v>
      </c>
      <c r="F11" s="7"/>
      <c r="G11" s="11">
        <f t="shared" si="0"/>
        <v>77.61</v>
      </c>
      <c r="H11" s="7">
        <v>8</v>
      </c>
      <c r="I11" s="7"/>
    </row>
    <row r="12" customHeight="true" spans="1:9">
      <c r="A12" s="7">
        <v>9</v>
      </c>
      <c r="B12" s="8" t="s">
        <v>11</v>
      </c>
      <c r="C12" s="8" t="s">
        <v>20</v>
      </c>
      <c r="D12" s="8" t="str">
        <f>"24051200128"</f>
        <v>24051200128</v>
      </c>
      <c r="E12" s="10">
        <v>77.54</v>
      </c>
      <c r="F12" s="7"/>
      <c r="G12" s="11">
        <f t="shared" si="0"/>
        <v>77.54</v>
      </c>
      <c r="H12" s="7">
        <v>9</v>
      </c>
      <c r="I12" s="7"/>
    </row>
    <row r="13" customHeight="true" spans="1:9">
      <c r="A13" s="7">
        <v>10</v>
      </c>
      <c r="B13" s="8" t="s">
        <v>11</v>
      </c>
      <c r="C13" s="8" t="s">
        <v>21</v>
      </c>
      <c r="D13" s="8" t="str">
        <f>"24051200609"</f>
        <v>24051200609</v>
      </c>
      <c r="E13" s="10">
        <v>77.25</v>
      </c>
      <c r="F13" s="7"/>
      <c r="G13" s="11">
        <f t="shared" si="0"/>
        <v>77.25</v>
      </c>
      <c r="H13" s="7">
        <v>10</v>
      </c>
      <c r="I13" s="7"/>
    </row>
    <row r="14" customHeight="true" spans="1:9">
      <c r="A14" s="7">
        <v>11</v>
      </c>
      <c r="B14" s="8" t="s">
        <v>11</v>
      </c>
      <c r="C14" s="8" t="s">
        <v>22</v>
      </c>
      <c r="D14" s="8" t="str">
        <f>"24051200420"</f>
        <v>24051200420</v>
      </c>
      <c r="E14" s="10">
        <v>77.16</v>
      </c>
      <c r="F14" s="7"/>
      <c r="G14" s="11">
        <f t="shared" si="0"/>
        <v>77.16</v>
      </c>
      <c r="H14" s="7">
        <v>11</v>
      </c>
      <c r="I14" s="7"/>
    </row>
    <row r="15" customHeight="true" spans="1:9">
      <c r="A15" s="7">
        <v>12</v>
      </c>
      <c r="B15" s="8" t="s">
        <v>11</v>
      </c>
      <c r="C15" s="8" t="s">
        <v>23</v>
      </c>
      <c r="D15" s="8" t="str">
        <f>"24051200412"</f>
        <v>24051200412</v>
      </c>
      <c r="E15" s="10">
        <v>76.81</v>
      </c>
      <c r="F15" s="7"/>
      <c r="G15" s="11">
        <f t="shared" si="0"/>
        <v>76.81</v>
      </c>
      <c r="H15" s="7">
        <v>12</v>
      </c>
      <c r="I15" s="7"/>
    </row>
    <row r="16" customHeight="true" spans="1:9">
      <c r="A16" s="7">
        <v>13</v>
      </c>
      <c r="B16" s="8" t="s">
        <v>11</v>
      </c>
      <c r="C16" s="8" t="s">
        <v>24</v>
      </c>
      <c r="D16" s="8" t="str">
        <f>"24051200203"</f>
        <v>24051200203</v>
      </c>
      <c r="E16" s="10">
        <v>76.51</v>
      </c>
      <c r="F16" s="7"/>
      <c r="G16" s="11">
        <f t="shared" si="0"/>
        <v>76.51</v>
      </c>
      <c r="H16" s="7">
        <v>13</v>
      </c>
      <c r="I16" s="7"/>
    </row>
    <row r="17" customHeight="true" spans="1:9">
      <c r="A17" s="7">
        <v>14</v>
      </c>
      <c r="B17" s="8" t="s">
        <v>11</v>
      </c>
      <c r="C17" s="8" t="s">
        <v>25</v>
      </c>
      <c r="D17" s="8" t="str">
        <f>"24051200409"</f>
        <v>24051200409</v>
      </c>
      <c r="E17" s="10">
        <v>76.41</v>
      </c>
      <c r="F17" s="7"/>
      <c r="G17" s="11">
        <f t="shared" si="0"/>
        <v>76.41</v>
      </c>
      <c r="H17" s="7">
        <v>14</v>
      </c>
      <c r="I17" s="7"/>
    </row>
    <row r="18" customHeight="true" spans="1:9">
      <c r="A18" s="7">
        <v>15</v>
      </c>
      <c r="B18" s="8" t="s">
        <v>11</v>
      </c>
      <c r="C18" s="8" t="s">
        <v>26</v>
      </c>
      <c r="D18" s="8" t="str">
        <f>"24051200511"</f>
        <v>24051200511</v>
      </c>
      <c r="E18" s="10">
        <v>76.05</v>
      </c>
      <c r="F18" s="7"/>
      <c r="G18" s="11">
        <f t="shared" si="0"/>
        <v>76.05</v>
      </c>
      <c r="H18" s="7">
        <v>15</v>
      </c>
      <c r="I18" s="7"/>
    </row>
    <row r="19" customHeight="true" spans="1:9">
      <c r="A19" s="7">
        <v>16</v>
      </c>
      <c r="B19" s="8" t="s">
        <v>11</v>
      </c>
      <c r="C19" s="8" t="s">
        <v>27</v>
      </c>
      <c r="D19" s="8" t="str">
        <f>"24051200220"</f>
        <v>24051200220</v>
      </c>
      <c r="E19" s="10">
        <v>75.77</v>
      </c>
      <c r="F19" s="7"/>
      <c r="G19" s="11">
        <f t="shared" si="0"/>
        <v>75.77</v>
      </c>
      <c r="H19" s="7">
        <v>16</v>
      </c>
      <c r="I19" s="7"/>
    </row>
    <row r="20" customHeight="true" spans="1:9">
      <c r="A20" s="7">
        <v>17</v>
      </c>
      <c r="B20" s="8" t="s">
        <v>11</v>
      </c>
      <c r="C20" s="8" t="s">
        <v>28</v>
      </c>
      <c r="D20" s="8" t="str">
        <f>"24051200502"</f>
        <v>24051200502</v>
      </c>
      <c r="E20" s="10">
        <v>75.47</v>
      </c>
      <c r="F20" s="7"/>
      <c r="G20" s="11">
        <f t="shared" si="0"/>
        <v>75.47</v>
      </c>
      <c r="H20" s="7">
        <v>17</v>
      </c>
      <c r="I20" s="7"/>
    </row>
    <row r="21" customHeight="true" spans="1:9">
      <c r="A21" s="7">
        <v>18</v>
      </c>
      <c r="B21" s="8" t="s">
        <v>11</v>
      </c>
      <c r="C21" s="8" t="s">
        <v>29</v>
      </c>
      <c r="D21" s="8" t="str">
        <f>"24051200206"</f>
        <v>24051200206</v>
      </c>
      <c r="E21" s="10">
        <v>74.9</v>
      </c>
      <c r="F21" s="7"/>
      <c r="G21" s="11">
        <f t="shared" si="0"/>
        <v>74.9</v>
      </c>
      <c r="H21" s="7">
        <v>18</v>
      </c>
      <c r="I21" s="7"/>
    </row>
    <row r="22" customHeight="true" spans="1:9">
      <c r="A22" s="7">
        <v>19</v>
      </c>
      <c r="B22" s="8" t="s">
        <v>11</v>
      </c>
      <c r="C22" s="8" t="s">
        <v>30</v>
      </c>
      <c r="D22" s="8" t="str">
        <f>"24051200426"</f>
        <v>24051200426</v>
      </c>
      <c r="E22" s="10">
        <v>74.83</v>
      </c>
      <c r="F22" s="7"/>
      <c r="G22" s="11">
        <f t="shared" si="0"/>
        <v>74.83</v>
      </c>
      <c r="H22" s="7">
        <v>19</v>
      </c>
      <c r="I22" s="7"/>
    </row>
    <row r="23" customHeight="true" spans="1:9">
      <c r="A23" s="7">
        <v>20</v>
      </c>
      <c r="B23" s="8" t="s">
        <v>11</v>
      </c>
      <c r="C23" s="8" t="s">
        <v>31</v>
      </c>
      <c r="D23" s="8" t="str">
        <f>"24051200112"</f>
        <v>24051200112</v>
      </c>
      <c r="E23" s="10">
        <v>74.47</v>
      </c>
      <c r="F23" s="7"/>
      <c r="G23" s="11">
        <f t="shared" si="0"/>
        <v>74.47</v>
      </c>
      <c r="H23" s="7">
        <v>20</v>
      </c>
      <c r="I23" s="7"/>
    </row>
    <row r="24" customHeight="true" spans="1:9">
      <c r="A24" s="7">
        <v>21</v>
      </c>
      <c r="B24" s="8" t="s">
        <v>11</v>
      </c>
      <c r="C24" s="8" t="s">
        <v>32</v>
      </c>
      <c r="D24" s="8" t="str">
        <f>"24051200121"</f>
        <v>24051200121</v>
      </c>
      <c r="E24" s="10">
        <v>74.29</v>
      </c>
      <c r="F24" s="7"/>
      <c r="G24" s="11">
        <f t="shared" si="0"/>
        <v>74.29</v>
      </c>
      <c r="H24" s="7">
        <v>21</v>
      </c>
      <c r="I24" s="7"/>
    </row>
    <row r="25" customHeight="true" spans="1:9">
      <c r="A25" s="7">
        <v>22</v>
      </c>
      <c r="B25" s="8" t="s">
        <v>11</v>
      </c>
      <c r="C25" s="8" t="s">
        <v>33</v>
      </c>
      <c r="D25" s="8" t="str">
        <f>"24051200415"</f>
        <v>24051200415</v>
      </c>
      <c r="E25" s="10">
        <v>74.25</v>
      </c>
      <c r="F25" s="7"/>
      <c r="G25" s="11">
        <f t="shared" si="0"/>
        <v>74.25</v>
      </c>
      <c r="H25" s="7">
        <v>22</v>
      </c>
      <c r="I25" s="7"/>
    </row>
    <row r="26" customHeight="true" spans="1:9">
      <c r="A26" s="7">
        <v>23</v>
      </c>
      <c r="B26" s="8" t="s">
        <v>11</v>
      </c>
      <c r="C26" s="8" t="s">
        <v>34</v>
      </c>
      <c r="D26" s="8" t="str">
        <f>"24051200214"</f>
        <v>24051200214</v>
      </c>
      <c r="E26" s="10">
        <v>73.91</v>
      </c>
      <c r="F26" s="7"/>
      <c r="G26" s="11">
        <f t="shared" si="0"/>
        <v>73.91</v>
      </c>
      <c r="H26" s="7">
        <v>23</v>
      </c>
      <c r="I26" s="7"/>
    </row>
    <row r="27" customHeight="true" spans="1:9">
      <c r="A27" s="7">
        <v>24</v>
      </c>
      <c r="B27" s="8" t="s">
        <v>11</v>
      </c>
      <c r="C27" s="8" t="s">
        <v>35</v>
      </c>
      <c r="D27" s="8" t="str">
        <f>"24051200329"</f>
        <v>24051200329</v>
      </c>
      <c r="E27" s="10">
        <v>73.61</v>
      </c>
      <c r="F27" s="7"/>
      <c r="G27" s="11">
        <f t="shared" si="0"/>
        <v>73.61</v>
      </c>
      <c r="H27" s="7">
        <v>24</v>
      </c>
      <c r="I27" s="7"/>
    </row>
    <row r="28" customHeight="true" spans="1:9">
      <c r="A28" s="7">
        <v>25</v>
      </c>
      <c r="B28" s="8" t="s">
        <v>11</v>
      </c>
      <c r="C28" s="8" t="s">
        <v>36</v>
      </c>
      <c r="D28" s="8" t="str">
        <f>"24051200401"</f>
        <v>24051200401</v>
      </c>
      <c r="E28" s="10">
        <v>73.5</v>
      </c>
      <c r="F28" s="7"/>
      <c r="G28" s="11">
        <f t="shared" si="0"/>
        <v>73.5</v>
      </c>
      <c r="H28" s="7">
        <v>25</v>
      </c>
      <c r="I28" s="7"/>
    </row>
    <row r="29" customHeight="true" spans="1:9">
      <c r="A29" s="7">
        <v>26</v>
      </c>
      <c r="B29" s="8" t="s">
        <v>11</v>
      </c>
      <c r="C29" s="8" t="s">
        <v>37</v>
      </c>
      <c r="D29" s="8" t="str">
        <f>"24051200309"</f>
        <v>24051200309</v>
      </c>
      <c r="E29" s="10">
        <v>73.41</v>
      </c>
      <c r="F29" s="7"/>
      <c r="G29" s="11">
        <f t="shared" si="0"/>
        <v>73.41</v>
      </c>
      <c r="H29" s="7">
        <v>26</v>
      </c>
      <c r="I29" s="7"/>
    </row>
    <row r="30" customHeight="true" spans="1:9">
      <c r="A30" s="7">
        <v>27</v>
      </c>
      <c r="B30" s="8" t="s">
        <v>11</v>
      </c>
      <c r="C30" s="8" t="s">
        <v>38</v>
      </c>
      <c r="D30" s="8" t="str">
        <f>"24051200521"</f>
        <v>24051200521</v>
      </c>
      <c r="E30" s="10">
        <v>73.13</v>
      </c>
      <c r="F30" s="7"/>
      <c r="G30" s="11">
        <f t="shared" si="0"/>
        <v>73.13</v>
      </c>
      <c r="H30" s="7">
        <v>27</v>
      </c>
      <c r="I30" s="7"/>
    </row>
    <row r="31" customHeight="true" spans="1:9">
      <c r="A31" s="7">
        <v>28</v>
      </c>
      <c r="B31" s="8" t="s">
        <v>11</v>
      </c>
      <c r="C31" s="8" t="s">
        <v>39</v>
      </c>
      <c r="D31" s="8" t="str">
        <f>"24051200508"</f>
        <v>24051200508</v>
      </c>
      <c r="E31" s="10">
        <v>73.1</v>
      </c>
      <c r="F31" s="7"/>
      <c r="G31" s="11">
        <f t="shared" si="0"/>
        <v>73.1</v>
      </c>
      <c r="H31" s="7">
        <v>28</v>
      </c>
      <c r="I31" s="7"/>
    </row>
    <row r="32" customHeight="true" spans="1:9">
      <c r="A32" s="7">
        <v>29</v>
      </c>
      <c r="B32" s="8" t="s">
        <v>11</v>
      </c>
      <c r="C32" s="8" t="s">
        <v>40</v>
      </c>
      <c r="D32" s="8" t="str">
        <f>"24051200114"</f>
        <v>24051200114</v>
      </c>
      <c r="E32" s="10">
        <v>72.86</v>
      </c>
      <c r="F32" s="7"/>
      <c r="G32" s="11">
        <f t="shared" si="0"/>
        <v>72.86</v>
      </c>
      <c r="H32" s="7">
        <v>29</v>
      </c>
      <c r="I32" s="7"/>
    </row>
    <row r="33" customHeight="true" spans="1:9">
      <c r="A33" s="7">
        <v>30</v>
      </c>
      <c r="B33" s="8" t="s">
        <v>11</v>
      </c>
      <c r="C33" s="8" t="s">
        <v>41</v>
      </c>
      <c r="D33" s="8" t="str">
        <f>"24051200201"</f>
        <v>24051200201</v>
      </c>
      <c r="E33" s="10">
        <v>72.76</v>
      </c>
      <c r="F33" s="7"/>
      <c r="G33" s="11">
        <f t="shared" si="0"/>
        <v>72.76</v>
      </c>
      <c r="H33" s="7">
        <v>30</v>
      </c>
      <c r="I33" s="7"/>
    </row>
    <row r="34" customHeight="true" spans="1:9">
      <c r="A34" s="7">
        <v>31</v>
      </c>
      <c r="B34" s="8" t="s">
        <v>11</v>
      </c>
      <c r="C34" s="8" t="s">
        <v>42</v>
      </c>
      <c r="D34" s="8" t="str">
        <f>"24051200228"</f>
        <v>24051200228</v>
      </c>
      <c r="E34" s="10">
        <v>72.74</v>
      </c>
      <c r="F34" s="7"/>
      <c r="G34" s="11">
        <f t="shared" si="0"/>
        <v>72.74</v>
      </c>
      <c r="H34" s="7">
        <v>31</v>
      </c>
      <c r="I34" s="7"/>
    </row>
    <row r="35" customHeight="true" spans="1:9">
      <c r="A35" s="7">
        <v>32</v>
      </c>
      <c r="B35" s="8" t="s">
        <v>11</v>
      </c>
      <c r="C35" s="8" t="s">
        <v>43</v>
      </c>
      <c r="D35" s="8" t="str">
        <f>"24051200526"</f>
        <v>24051200526</v>
      </c>
      <c r="E35" s="10">
        <v>72.26</v>
      </c>
      <c r="F35" s="7"/>
      <c r="G35" s="11">
        <f t="shared" si="0"/>
        <v>72.26</v>
      </c>
      <c r="H35" s="7">
        <v>32</v>
      </c>
      <c r="I35" s="7"/>
    </row>
    <row r="36" customHeight="true" spans="1:9">
      <c r="A36" s="7">
        <v>33</v>
      </c>
      <c r="B36" s="8" t="s">
        <v>11</v>
      </c>
      <c r="C36" s="8" t="s">
        <v>44</v>
      </c>
      <c r="D36" s="8" t="str">
        <f>"24051200125"</f>
        <v>24051200125</v>
      </c>
      <c r="E36" s="10">
        <v>72.21</v>
      </c>
      <c r="F36" s="7"/>
      <c r="G36" s="11">
        <f t="shared" si="0"/>
        <v>72.21</v>
      </c>
      <c r="H36" s="7">
        <v>33</v>
      </c>
      <c r="I36" s="7"/>
    </row>
    <row r="37" customHeight="true" spans="1:9">
      <c r="A37" s="7">
        <v>34</v>
      </c>
      <c r="B37" s="8" t="s">
        <v>11</v>
      </c>
      <c r="C37" s="8" t="s">
        <v>45</v>
      </c>
      <c r="D37" s="8" t="str">
        <f>"24051200404"</f>
        <v>24051200404</v>
      </c>
      <c r="E37" s="10">
        <v>72.2</v>
      </c>
      <c r="F37" s="7"/>
      <c r="G37" s="11">
        <f t="shared" si="0"/>
        <v>72.2</v>
      </c>
      <c r="H37" s="7">
        <v>34</v>
      </c>
      <c r="I37" s="7"/>
    </row>
    <row r="38" customHeight="true" spans="1:9">
      <c r="A38" s="7">
        <v>35</v>
      </c>
      <c r="B38" s="8" t="s">
        <v>11</v>
      </c>
      <c r="C38" s="8" t="s">
        <v>46</v>
      </c>
      <c r="D38" s="8" t="str">
        <f>"24051200123"</f>
        <v>24051200123</v>
      </c>
      <c r="E38" s="10">
        <v>72.16</v>
      </c>
      <c r="F38" s="7"/>
      <c r="G38" s="11">
        <f t="shared" si="0"/>
        <v>72.16</v>
      </c>
      <c r="H38" s="7">
        <v>35</v>
      </c>
      <c r="I38" s="7"/>
    </row>
    <row r="39" customHeight="true" spans="1:9">
      <c r="A39" s="7">
        <v>36</v>
      </c>
      <c r="B39" s="8" t="s">
        <v>11</v>
      </c>
      <c r="C39" s="8" t="s">
        <v>47</v>
      </c>
      <c r="D39" s="8" t="str">
        <f>"24051200311"</f>
        <v>24051200311</v>
      </c>
      <c r="E39" s="10">
        <v>72.14</v>
      </c>
      <c r="F39" s="7"/>
      <c r="G39" s="11">
        <f t="shared" si="0"/>
        <v>72.14</v>
      </c>
      <c r="H39" s="7">
        <v>36</v>
      </c>
      <c r="I39" s="7"/>
    </row>
    <row r="40" customHeight="true" spans="1:9">
      <c r="A40" s="7">
        <v>37</v>
      </c>
      <c r="B40" s="8" t="s">
        <v>11</v>
      </c>
      <c r="C40" s="8" t="s">
        <v>48</v>
      </c>
      <c r="D40" s="8" t="str">
        <f>"24051200105"</f>
        <v>24051200105</v>
      </c>
      <c r="E40" s="10">
        <v>69.74</v>
      </c>
      <c r="F40" s="7">
        <v>2</v>
      </c>
      <c r="G40" s="11">
        <f>E40+F40</f>
        <v>71.74</v>
      </c>
      <c r="H40" s="7">
        <v>37</v>
      </c>
      <c r="I40" s="7"/>
    </row>
    <row r="41" customHeight="true" spans="1:9">
      <c r="A41" s="7">
        <v>38</v>
      </c>
      <c r="B41" s="8" t="s">
        <v>11</v>
      </c>
      <c r="C41" s="8" t="s">
        <v>49</v>
      </c>
      <c r="D41" s="8" t="str">
        <f>"24051200527"</f>
        <v>24051200527</v>
      </c>
      <c r="E41" s="10">
        <v>71.64</v>
      </c>
      <c r="F41" s="7"/>
      <c r="G41" s="11">
        <f>E41</f>
        <v>71.64</v>
      </c>
      <c r="H41" s="7">
        <v>38</v>
      </c>
      <c r="I41" s="7"/>
    </row>
    <row r="42" customHeight="true" spans="1:9">
      <c r="A42" s="7">
        <v>39</v>
      </c>
      <c r="B42" s="8" t="s">
        <v>11</v>
      </c>
      <c r="C42" s="8" t="s">
        <v>50</v>
      </c>
      <c r="D42" s="8" t="str">
        <f>"24051200607"</f>
        <v>24051200607</v>
      </c>
      <c r="E42" s="10">
        <v>71.56</v>
      </c>
      <c r="F42" s="7"/>
      <c r="G42" s="11">
        <f t="shared" ref="G42:G75" si="1">E42</f>
        <v>71.56</v>
      </c>
      <c r="H42" s="7">
        <v>39</v>
      </c>
      <c r="I42" s="7"/>
    </row>
    <row r="43" customHeight="true" spans="1:9">
      <c r="A43" s="7">
        <v>40</v>
      </c>
      <c r="B43" s="8" t="s">
        <v>11</v>
      </c>
      <c r="C43" s="8" t="s">
        <v>51</v>
      </c>
      <c r="D43" s="8" t="str">
        <f>"24051200613"</f>
        <v>24051200613</v>
      </c>
      <c r="E43" s="10">
        <v>71.56</v>
      </c>
      <c r="F43" s="7"/>
      <c r="G43" s="11">
        <f t="shared" si="1"/>
        <v>71.56</v>
      </c>
      <c r="H43" s="7">
        <v>40</v>
      </c>
      <c r="I43" s="7"/>
    </row>
    <row r="44" customHeight="true" spans="1:9">
      <c r="A44" s="7">
        <v>41</v>
      </c>
      <c r="B44" s="8" t="s">
        <v>11</v>
      </c>
      <c r="C44" s="8" t="s">
        <v>52</v>
      </c>
      <c r="D44" s="8" t="str">
        <f>"24051200308"</f>
        <v>24051200308</v>
      </c>
      <c r="E44" s="10">
        <v>71.45</v>
      </c>
      <c r="F44" s="7"/>
      <c r="G44" s="11">
        <f t="shared" si="1"/>
        <v>71.45</v>
      </c>
      <c r="H44" s="7">
        <v>41</v>
      </c>
      <c r="I44" s="7"/>
    </row>
    <row r="45" customHeight="true" spans="1:9">
      <c r="A45" s="7">
        <v>42</v>
      </c>
      <c r="B45" s="8" t="s">
        <v>11</v>
      </c>
      <c r="C45" s="8" t="s">
        <v>53</v>
      </c>
      <c r="D45" s="8" t="str">
        <f>"24051200614"</f>
        <v>24051200614</v>
      </c>
      <c r="E45" s="10">
        <v>71.33</v>
      </c>
      <c r="F45" s="7"/>
      <c r="G45" s="11">
        <f t="shared" si="1"/>
        <v>71.33</v>
      </c>
      <c r="H45" s="7">
        <v>42</v>
      </c>
      <c r="I45" s="7"/>
    </row>
    <row r="46" customHeight="true" spans="1:9">
      <c r="A46" s="7">
        <v>43</v>
      </c>
      <c r="B46" s="8" t="s">
        <v>11</v>
      </c>
      <c r="C46" s="8" t="s">
        <v>54</v>
      </c>
      <c r="D46" s="8" t="str">
        <f>"24051200218"</f>
        <v>24051200218</v>
      </c>
      <c r="E46" s="10">
        <v>71.3</v>
      </c>
      <c r="F46" s="7"/>
      <c r="G46" s="11">
        <f t="shared" si="1"/>
        <v>71.3</v>
      </c>
      <c r="H46" s="7">
        <v>43</v>
      </c>
      <c r="I46" s="7"/>
    </row>
    <row r="47" customHeight="true" spans="1:9">
      <c r="A47" s="7">
        <v>44</v>
      </c>
      <c r="B47" s="8" t="s">
        <v>11</v>
      </c>
      <c r="C47" s="8" t="s">
        <v>55</v>
      </c>
      <c r="D47" s="8" t="str">
        <f>"24051200130"</f>
        <v>24051200130</v>
      </c>
      <c r="E47" s="10">
        <v>71.1</v>
      </c>
      <c r="F47" s="7"/>
      <c r="G47" s="11">
        <f t="shared" si="1"/>
        <v>71.1</v>
      </c>
      <c r="H47" s="7">
        <v>44</v>
      </c>
      <c r="I47" s="7"/>
    </row>
    <row r="48" customHeight="true" spans="1:9">
      <c r="A48" s="7">
        <v>45</v>
      </c>
      <c r="B48" s="8" t="s">
        <v>11</v>
      </c>
      <c r="C48" s="8" t="s">
        <v>56</v>
      </c>
      <c r="D48" s="8" t="str">
        <f>"24051200215"</f>
        <v>24051200215</v>
      </c>
      <c r="E48" s="10">
        <v>71.04</v>
      </c>
      <c r="F48" s="7"/>
      <c r="G48" s="11">
        <f t="shared" si="1"/>
        <v>71.04</v>
      </c>
      <c r="H48" s="7">
        <v>45</v>
      </c>
      <c r="I48" s="7"/>
    </row>
    <row r="49" customHeight="true" spans="1:9">
      <c r="A49" s="7">
        <v>46</v>
      </c>
      <c r="B49" s="8" t="s">
        <v>11</v>
      </c>
      <c r="C49" s="8" t="s">
        <v>57</v>
      </c>
      <c r="D49" s="8" t="str">
        <f>"24051200429"</f>
        <v>24051200429</v>
      </c>
      <c r="E49" s="10">
        <v>70.85</v>
      </c>
      <c r="F49" s="7"/>
      <c r="G49" s="11">
        <f t="shared" si="1"/>
        <v>70.85</v>
      </c>
      <c r="H49" s="7">
        <v>46</v>
      </c>
      <c r="I49" s="7"/>
    </row>
    <row r="50" customHeight="true" spans="1:9">
      <c r="A50" s="7">
        <v>47</v>
      </c>
      <c r="B50" s="8" t="s">
        <v>11</v>
      </c>
      <c r="C50" s="8" t="s">
        <v>58</v>
      </c>
      <c r="D50" s="8" t="str">
        <f>"24051200418"</f>
        <v>24051200418</v>
      </c>
      <c r="E50" s="10">
        <v>70.81</v>
      </c>
      <c r="F50" s="7"/>
      <c r="G50" s="11">
        <f t="shared" si="1"/>
        <v>70.81</v>
      </c>
      <c r="H50" s="7">
        <v>47</v>
      </c>
      <c r="I50" s="7"/>
    </row>
    <row r="51" customHeight="true" spans="1:9">
      <c r="A51" s="7">
        <v>48</v>
      </c>
      <c r="B51" s="8" t="s">
        <v>11</v>
      </c>
      <c r="C51" s="8" t="s">
        <v>59</v>
      </c>
      <c r="D51" s="8" t="str">
        <f>"24051200129"</f>
        <v>24051200129</v>
      </c>
      <c r="E51" s="10">
        <v>70.59</v>
      </c>
      <c r="F51" s="7"/>
      <c r="G51" s="11">
        <f t="shared" si="1"/>
        <v>70.59</v>
      </c>
      <c r="H51" s="7">
        <v>48</v>
      </c>
      <c r="I51" s="7"/>
    </row>
    <row r="52" customHeight="true" spans="1:9">
      <c r="A52" s="7">
        <v>49</v>
      </c>
      <c r="B52" s="8" t="s">
        <v>11</v>
      </c>
      <c r="C52" s="8" t="s">
        <v>60</v>
      </c>
      <c r="D52" s="8" t="str">
        <f>"24051200106"</f>
        <v>24051200106</v>
      </c>
      <c r="E52" s="10">
        <v>70.44</v>
      </c>
      <c r="F52" s="7"/>
      <c r="G52" s="11">
        <f t="shared" si="1"/>
        <v>70.44</v>
      </c>
      <c r="H52" s="7">
        <v>49</v>
      </c>
      <c r="I52" s="7"/>
    </row>
    <row r="53" customHeight="true" spans="1:9">
      <c r="A53" s="7">
        <v>50</v>
      </c>
      <c r="B53" s="8" t="s">
        <v>11</v>
      </c>
      <c r="C53" s="8" t="s">
        <v>61</v>
      </c>
      <c r="D53" s="8" t="str">
        <f>"24051200204"</f>
        <v>24051200204</v>
      </c>
      <c r="E53" s="10">
        <v>70.28</v>
      </c>
      <c r="F53" s="7"/>
      <c r="G53" s="11">
        <f t="shared" si="1"/>
        <v>70.28</v>
      </c>
      <c r="H53" s="7">
        <v>50</v>
      </c>
      <c r="I53" s="7"/>
    </row>
    <row r="54" customHeight="true" spans="1:9">
      <c r="A54" s="7">
        <v>51</v>
      </c>
      <c r="B54" s="8" t="s">
        <v>11</v>
      </c>
      <c r="C54" s="8" t="s">
        <v>62</v>
      </c>
      <c r="D54" s="8" t="str">
        <f>"24051200312"</f>
        <v>24051200312</v>
      </c>
      <c r="E54" s="10">
        <v>70.23</v>
      </c>
      <c r="F54" s="7"/>
      <c r="G54" s="11">
        <f t="shared" si="1"/>
        <v>70.23</v>
      </c>
      <c r="H54" s="7">
        <v>51</v>
      </c>
      <c r="I54" s="7"/>
    </row>
    <row r="55" customHeight="true" spans="1:9">
      <c r="A55" s="7">
        <v>52</v>
      </c>
      <c r="B55" s="8" t="s">
        <v>11</v>
      </c>
      <c r="C55" s="8" t="s">
        <v>63</v>
      </c>
      <c r="D55" s="8" t="str">
        <f>"24051200209"</f>
        <v>24051200209</v>
      </c>
      <c r="E55" s="10">
        <v>70.12</v>
      </c>
      <c r="F55" s="7"/>
      <c r="G55" s="11">
        <f t="shared" si="1"/>
        <v>70.12</v>
      </c>
      <c r="H55" s="7">
        <v>52</v>
      </c>
      <c r="I55" s="7"/>
    </row>
    <row r="56" customHeight="true" spans="1:9">
      <c r="A56" s="7">
        <v>53</v>
      </c>
      <c r="B56" s="8" t="s">
        <v>11</v>
      </c>
      <c r="C56" s="8" t="s">
        <v>64</v>
      </c>
      <c r="D56" s="8" t="str">
        <f>"24051200108"</f>
        <v>24051200108</v>
      </c>
      <c r="E56" s="10">
        <v>70.1</v>
      </c>
      <c r="F56" s="7"/>
      <c r="G56" s="11">
        <f t="shared" si="1"/>
        <v>70.1</v>
      </c>
      <c r="H56" s="7">
        <v>53</v>
      </c>
      <c r="I56" s="7"/>
    </row>
    <row r="57" customHeight="true" spans="1:9">
      <c r="A57" s="7">
        <v>54</v>
      </c>
      <c r="B57" s="8" t="s">
        <v>11</v>
      </c>
      <c r="C57" s="8" t="s">
        <v>65</v>
      </c>
      <c r="D57" s="8" t="str">
        <f>"24051200328"</f>
        <v>24051200328</v>
      </c>
      <c r="E57" s="10">
        <v>69.72</v>
      </c>
      <c r="F57" s="7"/>
      <c r="G57" s="11">
        <f t="shared" si="1"/>
        <v>69.72</v>
      </c>
      <c r="H57" s="7">
        <v>54</v>
      </c>
      <c r="I57" s="7"/>
    </row>
    <row r="58" customHeight="true" spans="1:9">
      <c r="A58" s="7">
        <v>55</v>
      </c>
      <c r="B58" s="8" t="s">
        <v>11</v>
      </c>
      <c r="C58" s="8" t="s">
        <v>66</v>
      </c>
      <c r="D58" s="8" t="str">
        <f>"24051200118"</f>
        <v>24051200118</v>
      </c>
      <c r="E58" s="10">
        <v>69.58</v>
      </c>
      <c r="F58" s="7"/>
      <c r="G58" s="11">
        <f t="shared" si="1"/>
        <v>69.58</v>
      </c>
      <c r="H58" s="7">
        <v>55</v>
      </c>
      <c r="I58" s="7"/>
    </row>
    <row r="59" customHeight="true" spans="1:9">
      <c r="A59" s="7">
        <v>56</v>
      </c>
      <c r="B59" s="8" t="s">
        <v>11</v>
      </c>
      <c r="C59" s="8" t="s">
        <v>67</v>
      </c>
      <c r="D59" s="8" t="str">
        <f>"24051200212"</f>
        <v>24051200212</v>
      </c>
      <c r="E59" s="10">
        <v>69.53</v>
      </c>
      <c r="F59" s="7"/>
      <c r="G59" s="11">
        <f t="shared" si="1"/>
        <v>69.53</v>
      </c>
      <c r="H59" s="7">
        <v>56</v>
      </c>
      <c r="I59" s="7"/>
    </row>
    <row r="60" customHeight="true" spans="1:9">
      <c r="A60" s="7">
        <v>57</v>
      </c>
      <c r="B60" s="8" t="s">
        <v>11</v>
      </c>
      <c r="C60" s="8" t="s">
        <v>68</v>
      </c>
      <c r="D60" s="8" t="str">
        <f>"24051200515"</f>
        <v>24051200515</v>
      </c>
      <c r="E60" s="10">
        <v>69.28</v>
      </c>
      <c r="F60" s="7"/>
      <c r="G60" s="11">
        <f t="shared" si="1"/>
        <v>69.28</v>
      </c>
      <c r="H60" s="7">
        <v>57</v>
      </c>
      <c r="I60" s="7"/>
    </row>
    <row r="61" customHeight="true" spans="1:9">
      <c r="A61" s="7">
        <v>58</v>
      </c>
      <c r="B61" s="8" t="s">
        <v>11</v>
      </c>
      <c r="C61" s="8" t="s">
        <v>69</v>
      </c>
      <c r="D61" s="8" t="str">
        <f>"24051200321"</f>
        <v>24051200321</v>
      </c>
      <c r="E61" s="10">
        <v>69.07</v>
      </c>
      <c r="F61" s="7"/>
      <c r="G61" s="11">
        <f t="shared" si="1"/>
        <v>69.07</v>
      </c>
      <c r="H61" s="7">
        <v>58</v>
      </c>
      <c r="I61" s="7"/>
    </row>
    <row r="62" customHeight="true" spans="1:9">
      <c r="A62" s="7">
        <v>59</v>
      </c>
      <c r="B62" s="8" t="s">
        <v>11</v>
      </c>
      <c r="C62" s="8" t="s">
        <v>70</v>
      </c>
      <c r="D62" s="8" t="str">
        <f>"24051200424"</f>
        <v>24051200424</v>
      </c>
      <c r="E62" s="10">
        <v>69</v>
      </c>
      <c r="F62" s="7"/>
      <c r="G62" s="11">
        <f t="shared" si="1"/>
        <v>69</v>
      </c>
      <c r="H62" s="7">
        <v>59</v>
      </c>
      <c r="I62" s="7"/>
    </row>
    <row r="63" customHeight="true" spans="1:9">
      <c r="A63" s="7">
        <v>60</v>
      </c>
      <c r="B63" s="8" t="s">
        <v>11</v>
      </c>
      <c r="C63" s="8" t="s">
        <v>71</v>
      </c>
      <c r="D63" s="8" t="str">
        <f>"24051200216"</f>
        <v>24051200216</v>
      </c>
      <c r="E63" s="10">
        <v>68.69</v>
      </c>
      <c r="F63" s="7"/>
      <c r="G63" s="11">
        <f t="shared" si="1"/>
        <v>68.69</v>
      </c>
      <c r="H63" s="7">
        <v>60</v>
      </c>
      <c r="I63" s="7"/>
    </row>
    <row r="64" customHeight="true" spans="1:9">
      <c r="A64" s="7">
        <v>61</v>
      </c>
      <c r="B64" s="8" t="s">
        <v>11</v>
      </c>
      <c r="C64" s="8" t="s">
        <v>72</v>
      </c>
      <c r="D64" s="8" t="str">
        <f>"24051200506"</f>
        <v>24051200506</v>
      </c>
      <c r="E64" s="10">
        <v>68.52</v>
      </c>
      <c r="F64" s="7"/>
      <c r="G64" s="11">
        <f t="shared" si="1"/>
        <v>68.52</v>
      </c>
      <c r="H64" s="7">
        <v>61</v>
      </c>
      <c r="I64" s="7"/>
    </row>
    <row r="65" customHeight="true" spans="1:9">
      <c r="A65" s="7">
        <v>62</v>
      </c>
      <c r="B65" s="8" t="s">
        <v>11</v>
      </c>
      <c r="C65" s="8" t="s">
        <v>73</v>
      </c>
      <c r="D65" s="8" t="str">
        <f>"24051200407"</f>
        <v>24051200407</v>
      </c>
      <c r="E65" s="10">
        <v>68.48</v>
      </c>
      <c r="F65" s="7"/>
      <c r="G65" s="11">
        <f t="shared" si="1"/>
        <v>68.48</v>
      </c>
      <c r="H65" s="7">
        <v>62</v>
      </c>
      <c r="I65" s="7"/>
    </row>
    <row r="66" customHeight="true" spans="1:9">
      <c r="A66" s="7">
        <v>63</v>
      </c>
      <c r="B66" s="8" t="s">
        <v>11</v>
      </c>
      <c r="C66" s="8" t="s">
        <v>74</v>
      </c>
      <c r="D66" s="8" t="str">
        <f>"24051200529"</f>
        <v>24051200529</v>
      </c>
      <c r="E66" s="10">
        <v>68.39</v>
      </c>
      <c r="F66" s="7"/>
      <c r="G66" s="11">
        <f t="shared" si="1"/>
        <v>68.39</v>
      </c>
      <c r="H66" s="7">
        <v>63</v>
      </c>
      <c r="I66" s="7"/>
    </row>
    <row r="67" customHeight="true" spans="1:9">
      <c r="A67" s="7">
        <v>64</v>
      </c>
      <c r="B67" s="8" t="s">
        <v>11</v>
      </c>
      <c r="C67" s="8" t="s">
        <v>75</v>
      </c>
      <c r="D67" s="8" t="str">
        <f>"24051200307"</f>
        <v>24051200307</v>
      </c>
      <c r="E67" s="10">
        <v>68.37</v>
      </c>
      <c r="F67" s="7"/>
      <c r="G67" s="11">
        <f t="shared" si="1"/>
        <v>68.37</v>
      </c>
      <c r="H67" s="7">
        <v>64</v>
      </c>
      <c r="I67" s="7"/>
    </row>
    <row r="68" customHeight="true" spans="1:9">
      <c r="A68" s="7">
        <v>65</v>
      </c>
      <c r="B68" s="8" t="s">
        <v>11</v>
      </c>
      <c r="C68" s="8" t="s">
        <v>76</v>
      </c>
      <c r="D68" s="8" t="str">
        <f>"24051200221"</f>
        <v>24051200221</v>
      </c>
      <c r="E68" s="10">
        <v>68.35</v>
      </c>
      <c r="F68" s="7"/>
      <c r="G68" s="11">
        <f t="shared" si="1"/>
        <v>68.35</v>
      </c>
      <c r="H68" s="7">
        <v>65</v>
      </c>
      <c r="I68" s="7"/>
    </row>
    <row r="69" customHeight="true" spans="1:9">
      <c r="A69" s="7">
        <v>66</v>
      </c>
      <c r="B69" s="8" t="s">
        <v>11</v>
      </c>
      <c r="C69" s="8" t="s">
        <v>77</v>
      </c>
      <c r="D69" s="8" t="str">
        <f>"24051200509"</f>
        <v>24051200509</v>
      </c>
      <c r="E69" s="10">
        <v>68.27</v>
      </c>
      <c r="F69" s="7"/>
      <c r="G69" s="11">
        <f t="shared" si="1"/>
        <v>68.27</v>
      </c>
      <c r="H69" s="7">
        <v>66</v>
      </c>
      <c r="I69" s="7"/>
    </row>
    <row r="70" customHeight="true" spans="1:9">
      <c r="A70" s="7">
        <v>67</v>
      </c>
      <c r="B70" s="8" t="s">
        <v>11</v>
      </c>
      <c r="C70" s="8" t="s">
        <v>78</v>
      </c>
      <c r="D70" s="8" t="str">
        <f>"24051200310"</f>
        <v>24051200310</v>
      </c>
      <c r="E70" s="10">
        <v>68.23</v>
      </c>
      <c r="F70" s="7"/>
      <c r="G70" s="11">
        <f t="shared" si="1"/>
        <v>68.23</v>
      </c>
      <c r="H70" s="7">
        <v>67</v>
      </c>
      <c r="I70" s="7"/>
    </row>
    <row r="71" customHeight="true" spans="1:9">
      <c r="A71" s="7">
        <v>68</v>
      </c>
      <c r="B71" s="8" t="s">
        <v>11</v>
      </c>
      <c r="C71" s="8" t="s">
        <v>79</v>
      </c>
      <c r="D71" s="8" t="str">
        <f>"24051200317"</f>
        <v>24051200317</v>
      </c>
      <c r="E71" s="10">
        <v>68.14</v>
      </c>
      <c r="F71" s="7"/>
      <c r="G71" s="11">
        <f t="shared" si="1"/>
        <v>68.14</v>
      </c>
      <c r="H71" s="7">
        <v>68</v>
      </c>
      <c r="I71" s="7"/>
    </row>
    <row r="72" customHeight="true" spans="1:9">
      <c r="A72" s="7">
        <v>69</v>
      </c>
      <c r="B72" s="8" t="s">
        <v>11</v>
      </c>
      <c r="C72" s="8" t="s">
        <v>80</v>
      </c>
      <c r="D72" s="8" t="str">
        <f>"24051200320"</f>
        <v>24051200320</v>
      </c>
      <c r="E72" s="10">
        <v>68.11</v>
      </c>
      <c r="F72" s="7"/>
      <c r="G72" s="11">
        <f t="shared" si="1"/>
        <v>68.11</v>
      </c>
      <c r="H72" s="7">
        <v>69</v>
      </c>
      <c r="I72" s="7"/>
    </row>
    <row r="73" customHeight="true" spans="1:9">
      <c r="A73" s="7">
        <v>70</v>
      </c>
      <c r="B73" s="8" t="s">
        <v>11</v>
      </c>
      <c r="C73" s="8" t="s">
        <v>81</v>
      </c>
      <c r="D73" s="8" t="str">
        <f>"24051200211"</f>
        <v>24051200211</v>
      </c>
      <c r="E73" s="10">
        <v>67.99</v>
      </c>
      <c r="F73" s="7"/>
      <c r="G73" s="11">
        <f t="shared" si="1"/>
        <v>67.99</v>
      </c>
      <c r="H73" s="7">
        <v>70</v>
      </c>
      <c r="I73" s="7"/>
    </row>
    <row r="74" customHeight="true" spans="1:9">
      <c r="A74" s="7">
        <v>71</v>
      </c>
      <c r="B74" s="8" t="s">
        <v>11</v>
      </c>
      <c r="C74" s="8" t="s">
        <v>82</v>
      </c>
      <c r="D74" s="8" t="str">
        <f>"24051200530"</f>
        <v>24051200530</v>
      </c>
      <c r="E74" s="10">
        <v>67.91</v>
      </c>
      <c r="F74" s="7"/>
      <c r="G74" s="11">
        <f t="shared" si="1"/>
        <v>67.91</v>
      </c>
      <c r="H74" s="7">
        <v>71</v>
      </c>
      <c r="I74" s="7"/>
    </row>
    <row r="75" customHeight="true" spans="1:9">
      <c r="A75" s="7">
        <v>72</v>
      </c>
      <c r="B75" s="8" t="s">
        <v>11</v>
      </c>
      <c r="C75" s="8" t="s">
        <v>83</v>
      </c>
      <c r="D75" s="8" t="str">
        <f>"24051200304"</f>
        <v>24051200304</v>
      </c>
      <c r="E75" s="10">
        <v>67.84</v>
      </c>
      <c r="F75" s="7"/>
      <c r="G75" s="11">
        <f t="shared" si="1"/>
        <v>67.84</v>
      </c>
      <c r="H75" s="7">
        <v>72</v>
      </c>
      <c r="I75" s="7"/>
    </row>
    <row r="76" customHeight="true" spans="1:9">
      <c r="A76" s="7">
        <v>73</v>
      </c>
      <c r="B76" s="8" t="s">
        <v>11</v>
      </c>
      <c r="C76" s="8" t="s">
        <v>84</v>
      </c>
      <c r="D76" s="8" t="str">
        <f>"24051200117"</f>
        <v>24051200117</v>
      </c>
      <c r="E76" s="10">
        <v>65.6</v>
      </c>
      <c r="F76" s="7">
        <v>2</v>
      </c>
      <c r="G76" s="11">
        <f>E76+F76</f>
        <v>67.6</v>
      </c>
      <c r="H76" s="7">
        <v>73</v>
      </c>
      <c r="I76" s="7"/>
    </row>
    <row r="77" customHeight="true" spans="1:9">
      <c r="A77" s="7">
        <v>74</v>
      </c>
      <c r="B77" s="8" t="s">
        <v>11</v>
      </c>
      <c r="C77" s="8" t="s">
        <v>85</v>
      </c>
      <c r="D77" s="8" t="str">
        <f>"24051200602"</f>
        <v>24051200602</v>
      </c>
      <c r="E77" s="10">
        <v>67.5</v>
      </c>
      <c r="F77" s="7"/>
      <c r="G77" s="11">
        <f t="shared" ref="G77:G82" si="2">E77</f>
        <v>67.5</v>
      </c>
      <c r="H77" s="7">
        <v>74</v>
      </c>
      <c r="I77" s="7"/>
    </row>
    <row r="78" customHeight="true" spans="1:9">
      <c r="A78" s="7">
        <v>75</v>
      </c>
      <c r="B78" s="8" t="s">
        <v>11</v>
      </c>
      <c r="C78" s="8" t="s">
        <v>86</v>
      </c>
      <c r="D78" s="8" t="str">
        <f>"24051200525"</f>
        <v>24051200525</v>
      </c>
      <c r="E78" s="10">
        <v>67.4</v>
      </c>
      <c r="F78" s="7"/>
      <c r="G78" s="11">
        <f t="shared" si="2"/>
        <v>67.4</v>
      </c>
      <c r="H78" s="7">
        <v>75</v>
      </c>
      <c r="I78" s="7"/>
    </row>
    <row r="79" customHeight="true" spans="1:9">
      <c r="A79" s="7">
        <v>76</v>
      </c>
      <c r="B79" s="8" t="s">
        <v>11</v>
      </c>
      <c r="C79" s="8" t="s">
        <v>87</v>
      </c>
      <c r="D79" s="8" t="str">
        <f>"24051200124"</f>
        <v>24051200124</v>
      </c>
      <c r="E79" s="10">
        <v>67.37</v>
      </c>
      <c r="F79" s="7"/>
      <c r="G79" s="11">
        <f t="shared" si="2"/>
        <v>67.37</v>
      </c>
      <c r="H79" s="7">
        <v>76</v>
      </c>
      <c r="I79" s="7"/>
    </row>
    <row r="80" customHeight="true" spans="1:9">
      <c r="A80" s="7">
        <v>77</v>
      </c>
      <c r="B80" s="8" t="s">
        <v>11</v>
      </c>
      <c r="C80" s="8" t="s">
        <v>88</v>
      </c>
      <c r="D80" s="8" t="str">
        <f>"24051200222"</f>
        <v>24051200222</v>
      </c>
      <c r="E80" s="10">
        <v>67.31</v>
      </c>
      <c r="F80" s="7"/>
      <c r="G80" s="11">
        <f t="shared" si="2"/>
        <v>67.31</v>
      </c>
      <c r="H80" s="7">
        <v>77</v>
      </c>
      <c r="I80" s="7"/>
    </row>
    <row r="81" customHeight="true" spans="1:9">
      <c r="A81" s="7">
        <v>78</v>
      </c>
      <c r="B81" s="8" t="s">
        <v>11</v>
      </c>
      <c r="C81" s="8" t="s">
        <v>89</v>
      </c>
      <c r="D81" s="8" t="str">
        <f>"24051200115"</f>
        <v>24051200115</v>
      </c>
      <c r="E81" s="10">
        <v>67.14</v>
      </c>
      <c r="F81" s="7"/>
      <c r="G81" s="11">
        <f t="shared" si="2"/>
        <v>67.14</v>
      </c>
      <c r="H81" s="7">
        <v>78</v>
      </c>
      <c r="I81" s="7"/>
    </row>
    <row r="82" customHeight="true" spans="1:9">
      <c r="A82" s="7">
        <v>79</v>
      </c>
      <c r="B82" s="8" t="s">
        <v>11</v>
      </c>
      <c r="C82" s="8" t="s">
        <v>90</v>
      </c>
      <c r="D82" s="8" t="str">
        <f>"24051200301"</f>
        <v>24051200301</v>
      </c>
      <c r="E82" s="10">
        <v>67.08</v>
      </c>
      <c r="F82" s="7"/>
      <c r="G82" s="11">
        <f t="shared" si="2"/>
        <v>67.08</v>
      </c>
      <c r="H82" s="7">
        <v>79</v>
      </c>
      <c r="I82" s="7"/>
    </row>
    <row r="83" customHeight="true" spans="1:9">
      <c r="A83" s="7">
        <v>80</v>
      </c>
      <c r="B83" s="8" t="s">
        <v>11</v>
      </c>
      <c r="C83" s="8" t="s">
        <v>91</v>
      </c>
      <c r="D83" s="8" t="str">
        <f>"24051200411"</f>
        <v>24051200411</v>
      </c>
      <c r="E83" s="10">
        <v>64.61</v>
      </c>
      <c r="F83" s="7">
        <v>2</v>
      </c>
      <c r="G83" s="11">
        <f>E83+F83</f>
        <v>66.61</v>
      </c>
      <c r="H83" s="7">
        <v>80</v>
      </c>
      <c r="I83" s="7"/>
    </row>
    <row r="84" customHeight="true" spans="1:9">
      <c r="A84" s="7">
        <v>81</v>
      </c>
      <c r="B84" s="8" t="s">
        <v>11</v>
      </c>
      <c r="C84" s="8" t="s">
        <v>92</v>
      </c>
      <c r="D84" s="8" t="str">
        <f>"24051200516"</f>
        <v>24051200516</v>
      </c>
      <c r="E84" s="10">
        <v>66.54</v>
      </c>
      <c r="F84" s="7"/>
      <c r="G84" s="11">
        <f>E84</f>
        <v>66.54</v>
      </c>
      <c r="H84" s="7">
        <v>81</v>
      </c>
      <c r="I84" s="7"/>
    </row>
    <row r="85" customHeight="true" spans="1:9">
      <c r="A85" s="7">
        <v>82</v>
      </c>
      <c r="B85" s="8" t="s">
        <v>11</v>
      </c>
      <c r="C85" s="8" t="s">
        <v>93</v>
      </c>
      <c r="D85" s="8" t="str">
        <f>"24051200528"</f>
        <v>24051200528</v>
      </c>
      <c r="E85" s="10">
        <v>66.44</v>
      </c>
      <c r="F85" s="7"/>
      <c r="G85" s="11">
        <f t="shared" ref="G85:G116" si="3">E85</f>
        <v>66.44</v>
      </c>
      <c r="H85" s="7">
        <v>82</v>
      </c>
      <c r="I85" s="7"/>
    </row>
    <row r="86" customHeight="true" spans="1:9">
      <c r="A86" s="7">
        <v>83</v>
      </c>
      <c r="B86" s="8" t="s">
        <v>11</v>
      </c>
      <c r="C86" s="8" t="s">
        <v>94</v>
      </c>
      <c r="D86" s="8" t="str">
        <f>"24051200205"</f>
        <v>24051200205</v>
      </c>
      <c r="E86" s="10">
        <v>66.38</v>
      </c>
      <c r="F86" s="7"/>
      <c r="G86" s="11">
        <f t="shared" si="3"/>
        <v>66.38</v>
      </c>
      <c r="H86" s="7">
        <v>83</v>
      </c>
      <c r="I86" s="7"/>
    </row>
    <row r="87" customHeight="true" spans="1:9">
      <c r="A87" s="7">
        <v>84</v>
      </c>
      <c r="B87" s="8" t="s">
        <v>11</v>
      </c>
      <c r="C87" s="8" t="s">
        <v>95</v>
      </c>
      <c r="D87" s="8" t="str">
        <f>"24051200605"</f>
        <v>24051200605</v>
      </c>
      <c r="E87" s="10">
        <v>66.37</v>
      </c>
      <c r="F87" s="7"/>
      <c r="G87" s="11">
        <f t="shared" si="3"/>
        <v>66.37</v>
      </c>
      <c r="H87" s="7">
        <v>84</v>
      </c>
      <c r="I87" s="7"/>
    </row>
    <row r="88" customHeight="true" spans="1:9">
      <c r="A88" s="7">
        <v>85</v>
      </c>
      <c r="B88" s="8" t="s">
        <v>11</v>
      </c>
      <c r="C88" s="8" t="s">
        <v>96</v>
      </c>
      <c r="D88" s="8" t="str">
        <f>"24051200615"</f>
        <v>24051200615</v>
      </c>
      <c r="E88" s="10">
        <v>66.3</v>
      </c>
      <c r="F88" s="7"/>
      <c r="G88" s="11">
        <f t="shared" si="3"/>
        <v>66.3</v>
      </c>
      <c r="H88" s="7">
        <v>85</v>
      </c>
      <c r="I88" s="7"/>
    </row>
    <row r="89" customHeight="true" spans="1:9">
      <c r="A89" s="7">
        <v>86</v>
      </c>
      <c r="B89" s="8" t="s">
        <v>11</v>
      </c>
      <c r="C89" s="8" t="s">
        <v>97</v>
      </c>
      <c r="D89" s="8" t="str">
        <f>"24051200520"</f>
        <v>24051200520</v>
      </c>
      <c r="E89" s="10">
        <v>66.24</v>
      </c>
      <c r="F89" s="7"/>
      <c r="G89" s="11">
        <f t="shared" si="3"/>
        <v>66.24</v>
      </c>
      <c r="H89" s="7">
        <v>86</v>
      </c>
      <c r="I89" s="7"/>
    </row>
    <row r="90" customHeight="true" spans="1:9">
      <c r="A90" s="7">
        <v>87</v>
      </c>
      <c r="B90" s="8" t="s">
        <v>11</v>
      </c>
      <c r="C90" s="8" t="s">
        <v>98</v>
      </c>
      <c r="D90" s="8" t="str">
        <f>"24051200208"</f>
        <v>24051200208</v>
      </c>
      <c r="E90" s="10">
        <v>66.2</v>
      </c>
      <c r="F90" s="7"/>
      <c r="G90" s="11">
        <f t="shared" si="3"/>
        <v>66.2</v>
      </c>
      <c r="H90" s="7">
        <v>87</v>
      </c>
      <c r="I90" s="7"/>
    </row>
    <row r="91" customHeight="true" spans="1:9">
      <c r="A91" s="7">
        <v>88</v>
      </c>
      <c r="B91" s="8" t="s">
        <v>11</v>
      </c>
      <c r="C91" s="8" t="s">
        <v>99</v>
      </c>
      <c r="D91" s="8" t="str">
        <f>"24051200109"</f>
        <v>24051200109</v>
      </c>
      <c r="E91" s="10">
        <v>66.13</v>
      </c>
      <c r="F91" s="7"/>
      <c r="G91" s="11">
        <f t="shared" si="3"/>
        <v>66.13</v>
      </c>
      <c r="H91" s="7">
        <v>88</v>
      </c>
      <c r="I91" s="7"/>
    </row>
    <row r="92" customHeight="true" spans="1:9">
      <c r="A92" s="7">
        <v>89</v>
      </c>
      <c r="B92" s="8" t="s">
        <v>11</v>
      </c>
      <c r="C92" s="8" t="s">
        <v>100</v>
      </c>
      <c r="D92" s="8" t="str">
        <f>"24051200318"</f>
        <v>24051200318</v>
      </c>
      <c r="E92" s="10">
        <v>65.97</v>
      </c>
      <c r="F92" s="7"/>
      <c r="G92" s="11">
        <f t="shared" si="3"/>
        <v>65.97</v>
      </c>
      <c r="H92" s="7">
        <v>89</v>
      </c>
      <c r="I92" s="7"/>
    </row>
    <row r="93" customHeight="true" spans="1:9">
      <c r="A93" s="7">
        <v>90</v>
      </c>
      <c r="B93" s="8" t="s">
        <v>11</v>
      </c>
      <c r="C93" s="8" t="s">
        <v>101</v>
      </c>
      <c r="D93" s="8" t="str">
        <f>"24051200223"</f>
        <v>24051200223</v>
      </c>
      <c r="E93" s="10">
        <v>65.74</v>
      </c>
      <c r="F93" s="7"/>
      <c r="G93" s="11">
        <f t="shared" si="3"/>
        <v>65.74</v>
      </c>
      <c r="H93" s="7">
        <v>90</v>
      </c>
      <c r="I93" s="7"/>
    </row>
    <row r="94" customHeight="true" spans="1:9">
      <c r="A94" s="7">
        <v>91</v>
      </c>
      <c r="B94" s="8" t="s">
        <v>11</v>
      </c>
      <c r="C94" s="8" t="s">
        <v>102</v>
      </c>
      <c r="D94" s="8" t="str">
        <f>"24051200219"</f>
        <v>24051200219</v>
      </c>
      <c r="E94" s="10">
        <v>65.67</v>
      </c>
      <c r="F94" s="7"/>
      <c r="G94" s="11">
        <f t="shared" si="3"/>
        <v>65.67</v>
      </c>
      <c r="H94" s="7">
        <v>91</v>
      </c>
      <c r="I94" s="7"/>
    </row>
    <row r="95" customHeight="true" spans="1:9">
      <c r="A95" s="7">
        <v>92</v>
      </c>
      <c r="B95" s="8" t="s">
        <v>11</v>
      </c>
      <c r="C95" s="8" t="s">
        <v>103</v>
      </c>
      <c r="D95" s="8" t="str">
        <f>"24051200417"</f>
        <v>24051200417</v>
      </c>
      <c r="E95" s="10">
        <v>65.45</v>
      </c>
      <c r="F95" s="7"/>
      <c r="G95" s="11">
        <f t="shared" si="3"/>
        <v>65.45</v>
      </c>
      <c r="H95" s="7">
        <v>92</v>
      </c>
      <c r="I95" s="7"/>
    </row>
    <row r="96" customHeight="true" spans="1:9">
      <c r="A96" s="7">
        <v>93</v>
      </c>
      <c r="B96" s="8" t="s">
        <v>11</v>
      </c>
      <c r="C96" s="8" t="s">
        <v>104</v>
      </c>
      <c r="D96" s="8" t="str">
        <f>"24051200513"</f>
        <v>24051200513</v>
      </c>
      <c r="E96" s="10">
        <v>65.38</v>
      </c>
      <c r="F96" s="7"/>
      <c r="G96" s="11">
        <f t="shared" si="3"/>
        <v>65.38</v>
      </c>
      <c r="H96" s="7">
        <v>93</v>
      </c>
      <c r="I96" s="7"/>
    </row>
    <row r="97" customHeight="true" spans="1:9">
      <c r="A97" s="7">
        <v>94</v>
      </c>
      <c r="B97" s="8" t="s">
        <v>11</v>
      </c>
      <c r="C97" s="8" t="s">
        <v>105</v>
      </c>
      <c r="D97" s="8" t="str">
        <f>"24051200330"</f>
        <v>24051200330</v>
      </c>
      <c r="E97" s="10">
        <v>65.23</v>
      </c>
      <c r="F97" s="7"/>
      <c r="G97" s="11">
        <f t="shared" si="3"/>
        <v>65.23</v>
      </c>
      <c r="H97" s="7">
        <v>94</v>
      </c>
      <c r="I97" s="7"/>
    </row>
    <row r="98" customHeight="true" spans="1:9">
      <c r="A98" s="7">
        <v>95</v>
      </c>
      <c r="B98" s="8" t="s">
        <v>11</v>
      </c>
      <c r="C98" s="8" t="s">
        <v>106</v>
      </c>
      <c r="D98" s="8" t="str">
        <f>"24051200116"</f>
        <v>24051200116</v>
      </c>
      <c r="E98" s="10">
        <v>65.14</v>
      </c>
      <c r="F98" s="7"/>
      <c r="G98" s="11">
        <f t="shared" si="3"/>
        <v>65.14</v>
      </c>
      <c r="H98" s="7">
        <v>95</v>
      </c>
      <c r="I98" s="7"/>
    </row>
    <row r="99" customHeight="true" spans="1:9">
      <c r="A99" s="7">
        <v>96</v>
      </c>
      <c r="B99" s="8" t="s">
        <v>11</v>
      </c>
      <c r="C99" s="8" t="s">
        <v>107</v>
      </c>
      <c r="D99" s="8" t="str">
        <f>"24051200103"</f>
        <v>24051200103</v>
      </c>
      <c r="E99" s="10">
        <v>65.08</v>
      </c>
      <c r="F99" s="7"/>
      <c r="G99" s="11">
        <f t="shared" si="3"/>
        <v>65.08</v>
      </c>
      <c r="H99" s="7">
        <v>96</v>
      </c>
      <c r="I99" s="7"/>
    </row>
    <row r="100" customHeight="true" spans="1:9">
      <c r="A100" s="7">
        <v>97</v>
      </c>
      <c r="B100" s="8" t="s">
        <v>11</v>
      </c>
      <c r="C100" s="8" t="s">
        <v>108</v>
      </c>
      <c r="D100" s="8" t="str">
        <f>"24051200306"</f>
        <v>24051200306</v>
      </c>
      <c r="E100" s="10">
        <v>64.93</v>
      </c>
      <c r="F100" s="7"/>
      <c r="G100" s="11">
        <f t="shared" si="3"/>
        <v>64.93</v>
      </c>
      <c r="H100" s="7">
        <v>97</v>
      </c>
      <c r="I100" s="7"/>
    </row>
    <row r="101" customHeight="true" spans="1:9">
      <c r="A101" s="7">
        <v>98</v>
      </c>
      <c r="B101" s="8" t="s">
        <v>11</v>
      </c>
      <c r="C101" s="8" t="s">
        <v>109</v>
      </c>
      <c r="D101" s="8" t="str">
        <f>"24051200226"</f>
        <v>24051200226</v>
      </c>
      <c r="E101" s="10">
        <v>64.77</v>
      </c>
      <c r="F101" s="7"/>
      <c r="G101" s="11">
        <f t="shared" si="3"/>
        <v>64.77</v>
      </c>
      <c r="H101" s="7">
        <v>98</v>
      </c>
      <c r="I101" s="7"/>
    </row>
    <row r="102" customHeight="true" spans="1:9">
      <c r="A102" s="7">
        <v>99</v>
      </c>
      <c r="B102" s="8" t="s">
        <v>11</v>
      </c>
      <c r="C102" s="8" t="s">
        <v>110</v>
      </c>
      <c r="D102" s="8" t="str">
        <f>"24051200102"</f>
        <v>24051200102</v>
      </c>
      <c r="E102" s="10">
        <v>64.72</v>
      </c>
      <c r="F102" s="7"/>
      <c r="G102" s="11">
        <f t="shared" si="3"/>
        <v>64.72</v>
      </c>
      <c r="H102" s="7">
        <v>99</v>
      </c>
      <c r="I102" s="7"/>
    </row>
    <row r="103" customHeight="true" spans="1:9">
      <c r="A103" s="7">
        <v>100</v>
      </c>
      <c r="B103" s="8" t="s">
        <v>11</v>
      </c>
      <c r="C103" s="8" t="s">
        <v>111</v>
      </c>
      <c r="D103" s="8" t="str">
        <f>"24051200111"</f>
        <v>24051200111</v>
      </c>
      <c r="E103" s="10">
        <v>64.51</v>
      </c>
      <c r="F103" s="7"/>
      <c r="G103" s="11">
        <f t="shared" si="3"/>
        <v>64.51</v>
      </c>
      <c r="H103" s="7">
        <v>100</v>
      </c>
      <c r="I103" s="7"/>
    </row>
    <row r="104" customHeight="true" spans="1:9">
      <c r="A104" s="7">
        <v>101</v>
      </c>
      <c r="B104" s="8" t="s">
        <v>11</v>
      </c>
      <c r="C104" s="8" t="s">
        <v>112</v>
      </c>
      <c r="D104" s="8" t="str">
        <f>"24051200126"</f>
        <v>24051200126</v>
      </c>
      <c r="E104" s="10">
        <v>64.5</v>
      </c>
      <c r="F104" s="7"/>
      <c r="G104" s="11">
        <f t="shared" si="3"/>
        <v>64.5</v>
      </c>
      <c r="H104" s="7">
        <v>101</v>
      </c>
      <c r="I104" s="7"/>
    </row>
    <row r="105" customHeight="true" spans="1:9">
      <c r="A105" s="7">
        <v>102</v>
      </c>
      <c r="B105" s="8" t="s">
        <v>11</v>
      </c>
      <c r="C105" s="8" t="s">
        <v>113</v>
      </c>
      <c r="D105" s="8" t="str">
        <f>"24051200503"</f>
        <v>24051200503</v>
      </c>
      <c r="E105" s="10">
        <v>64.49</v>
      </c>
      <c r="F105" s="7"/>
      <c r="G105" s="11">
        <f t="shared" si="3"/>
        <v>64.49</v>
      </c>
      <c r="H105" s="7">
        <v>102</v>
      </c>
      <c r="I105" s="7"/>
    </row>
    <row r="106" customHeight="true" spans="1:9">
      <c r="A106" s="7">
        <v>103</v>
      </c>
      <c r="B106" s="8" t="s">
        <v>11</v>
      </c>
      <c r="C106" s="8" t="s">
        <v>114</v>
      </c>
      <c r="D106" s="8" t="str">
        <f>"24051200101"</f>
        <v>24051200101</v>
      </c>
      <c r="E106" s="10">
        <v>64.21</v>
      </c>
      <c r="F106" s="7"/>
      <c r="G106" s="11">
        <f t="shared" si="3"/>
        <v>64.21</v>
      </c>
      <c r="H106" s="7">
        <v>103</v>
      </c>
      <c r="I106" s="7"/>
    </row>
    <row r="107" customHeight="true" spans="1:9">
      <c r="A107" s="7">
        <v>104</v>
      </c>
      <c r="B107" s="8" t="s">
        <v>11</v>
      </c>
      <c r="C107" s="8" t="s">
        <v>115</v>
      </c>
      <c r="D107" s="8" t="str">
        <f>"24051200414"</f>
        <v>24051200414</v>
      </c>
      <c r="E107" s="10">
        <v>64.18</v>
      </c>
      <c r="F107" s="7"/>
      <c r="G107" s="11">
        <f t="shared" si="3"/>
        <v>64.18</v>
      </c>
      <c r="H107" s="7">
        <v>104</v>
      </c>
      <c r="I107" s="7"/>
    </row>
    <row r="108" customHeight="true" spans="1:9">
      <c r="A108" s="7">
        <v>105</v>
      </c>
      <c r="B108" s="8" t="s">
        <v>11</v>
      </c>
      <c r="C108" s="8" t="s">
        <v>116</v>
      </c>
      <c r="D108" s="8" t="str">
        <f>"24051200325"</f>
        <v>24051200325</v>
      </c>
      <c r="E108" s="10">
        <v>64.1</v>
      </c>
      <c r="F108" s="7"/>
      <c r="G108" s="11">
        <f t="shared" si="3"/>
        <v>64.1</v>
      </c>
      <c r="H108" s="7">
        <v>105</v>
      </c>
      <c r="I108" s="7"/>
    </row>
    <row r="109" customHeight="true" spans="1:9">
      <c r="A109" s="7">
        <v>106</v>
      </c>
      <c r="B109" s="8" t="s">
        <v>11</v>
      </c>
      <c r="C109" s="8" t="s">
        <v>117</v>
      </c>
      <c r="D109" s="8" t="str">
        <f>"24051200303"</f>
        <v>24051200303</v>
      </c>
      <c r="E109" s="10">
        <v>64.02</v>
      </c>
      <c r="F109" s="7"/>
      <c r="G109" s="11">
        <f t="shared" si="3"/>
        <v>64.02</v>
      </c>
      <c r="H109" s="7">
        <v>106</v>
      </c>
      <c r="I109" s="7"/>
    </row>
    <row r="110" customHeight="true" spans="1:9">
      <c r="A110" s="7">
        <v>107</v>
      </c>
      <c r="B110" s="8" t="s">
        <v>11</v>
      </c>
      <c r="C110" s="8" t="s">
        <v>118</v>
      </c>
      <c r="D110" s="8" t="str">
        <f>"24051200324"</f>
        <v>24051200324</v>
      </c>
      <c r="E110" s="10">
        <v>63.99</v>
      </c>
      <c r="F110" s="7"/>
      <c r="G110" s="11">
        <f t="shared" si="3"/>
        <v>63.99</v>
      </c>
      <c r="H110" s="7">
        <v>107</v>
      </c>
      <c r="I110" s="7"/>
    </row>
    <row r="111" customHeight="true" spans="1:9">
      <c r="A111" s="7">
        <v>108</v>
      </c>
      <c r="B111" s="8" t="s">
        <v>11</v>
      </c>
      <c r="C111" s="8" t="s">
        <v>119</v>
      </c>
      <c r="D111" s="8" t="str">
        <f>"24051200612"</f>
        <v>24051200612</v>
      </c>
      <c r="E111" s="10">
        <v>63.54</v>
      </c>
      <c r="F111" s="7"/>
      <c r="G111" s="11">
        <f t="shared" si="3"/>
        <v>63.54</v>
      </c>
      <c r="H111" s="7">
        <v>108</v>
      </c>
      <c r="I111" s="7"/>
    </row>
    <row r="112" customHeight="true" spans="1:9">
      <c r="A112" s="7">
        <v>109</v>
      </c>
      <c r="B112" s="8" t="s">
        <v>11</v>
      </c>
      <c r="C112" s="8" t="s">
        <v>120</v>
      </c>
      <c r="D112" s="8" t="str">
        <f>"24051200107"</f>
        <v>24051200107</v>
      </c>
      <c r="E112" s="10">
        <v>63.16</v>
      </c>
      <c r="F112" s="7"/>
      <c r="G112" s="11">
        <f t="shared" si="3"/>
        <v>63.16</v>
      </c>
      <c r="H112" s="7">
        <v>109</v>
      </c>
      <c r="I112" s="7"/>
    </row>
    <row r="113" customHeight="true" spans="1:9">
      <c r="A113" s="7">
        <v>110</v>
      </c>
      <c r="B113" s="8" t="s">
        <v>11</v>
      </c>
      <c r="C113" s="8" t="s">
        <v>121</v>
      </c>
      <c r="D113" s="8" t="str">
        <f>"24051200405"</f>
        <v>24051200405</v>
      </c>
      <c r="E113" s="10">
        <v>63.11</v>
      </c>
      <c r="F113" s="7"/>
      <c r="G113" s="11">
        <f t="shared" si="3"/>
        <v>63.11</v>
      </c>
      <c r="H113" s="7">
        <v>110</v>
      </c>
      <c r="I113" s="7"/>
    </row>
    <row r="114" customHeight="true" spans="1:9">
      <c r="A114" s="7">
        <v>111</v>
      </c>
      <c r="B114" s="8" t="s">
        <v>11</v>
      </c>
      <c r="C114" s="8" t="s">
        <v>122</v>
      </c>
      <c r="D114" s="8" t="str">
        <f>"24051200403"</f>
        <v>24051200403</v>
      </c>
      <c r="E114" s="10">
        <v>62.83</v>
      </c>
      <c r="F114" s="7"/>
      <c r="G114" s="11">
        <f t="shared" si="3"/>
        <v>62.83</v>
      </c>
      <c r="H114" s="7">
        <v>111</v>
      </c>
      <c r="I114" s="7"/>
    </row>
    <row r="115" customHeight="true" spans="1:9">
      <c r="A115" s="7">
        <v>112</v>
      </c>
      <c r="B115" s="8" t="s">
        <v>11</v>
      </c>
      <c r="C115" s="8" t="s">
        <v>123</v>
      </c>
      <c r="D115" s="8" t="str">
        <f>"24051200519"</f>
        <v>24051200519</v>
      </c>
      <c r="E115" s="10">
        <v>62.83</v>
      </c>
      <c r="F115" s="7"/>
      <c r="G115" s="11">
        <f t="shared" si="3"/>
        <v>62.83</v>
      </c>
      <c r="H115" s="7">
        <v>112</v>
      </c>
      <c r="I115" s="7"/>
    </row>
    <row r="116" customHeight="true" spans="1:9">
      <c r="A116" s="7">
        <v>113</v>
      </c>
      <c r="B116" s="8" t="s">
        <v>11</v>
      </c>
      <c r="C116" s="8" t="s">
        <v>124</v>
      </c>
      <c r="D116" s="8" t="str">
        <f>"24051200315"</f>
        <v>24051200315</v>
      </c>
      <c r="E116" s="10">
        <v>62.72</v>
      </c>
      <c r="F116" s="7"/>
      <c r="G116" s="11">
        <f t="shared" si="3"/>
        <v>62.72</v>
      </c>
      <c r="H116" s="7">
        <v>113</v>
      </c>
      <c r="I116" s="7"/>
    </row>
    <row r="117" customHeight="true" spans="1:9">
      <c r="A117" s="7">
        <v>114</v>
      </c>
      <c r="B117" s="8" t="s">
        <v>11</v>
      </c>
      <c r="C117" s="8" t="s">
        <v>125</v>
      </c>
      <c r="D117" s="8" t="str">
        <f>"24051200518"</f>
        <v>24051200518</v>
      </c>
      <c r="E117" s="10">
        <v>62.41</v>
      </c>
      <c r="F117" s="7"/>
      <c r="G117" s="11">
        <f t="shared" ref="G117:G151" si="4">E117</f>
        <v>62.41</v>
      </c>
      <c r="H117" s="7">
        <v>114</v>
      </c>
      <c r="I117" s="7"/>
    </row>
    <row r="118" customHeight="true" spans="1:9">
      <c r="A118" s="7">
        <v>115</v>
      </c>
      <c r="B118" s="8" t="s">
        <v>11</v>
      </c>
      <c r="C118" s="8" t="s">
        <v>126</v>
      </c>
      <c r="D118" s="8" t="str">
        <f>"24051200207"</f>
        <v>24051200207</v>
      </c>
      <c r="E118" s="10">
        <v>62.23</v>
      </c>
      <c r="F118" s="7"/>
      <c r="G118" s="11">
        <f t="shared" si="4"/>
        <v>62.23</v>
      </c>
      <c r="H118" s="7">
        <v>115</v>
      </c>
      <c r="I118" s="7"/>
    </row>
    <row r="119" customHeight="true" spans="1:9">
      <c r="A119" s="7">
        <v>116</v>
      </c>
      <c r="B119" s="8" t="s">
        <v>11</v>
      </c>
      <c r="C119" s="8" t="s">
        <v>127</v>
      </c>
      <c r="D119" s="8" t="str">
        <f>"24051200425"</f>
        <v>24051200425</v>
      </c>
      <c r="E119" s="10">
        <v>61.9</v>
      </c>
      <c r="F119" s="7"/>
      <c r="G119" s="11">
        <f t="shared" si="4"/>
        <v>61.9</v>
      </c>
      <c r="H119" s="7">
        <v>116</v>
      </c>
      <c r="I119" s="7"/>
    </row>
    <row r="120" customHeight="true" spans="1:9">
      <c r="A120" s="7">
        <v>117</v>
      </c>
      <c r="B120" s="8" t="s">
        <v>11</v>
      </c>
      <c r="C120" s="8" t="s">
        <v>128</v>
      </c>
      <c r="D120" s="8" t="str">
        <f>"24051200427"</f>
        <v>24051200427</v>
      </c>
      <c r="E120" s="10">
        <v>61.65</v>
      </c>
      <c r="F120" s="7"/>
      <c r="G120" s="11">
        <f t="shared" si="4"/>
        <v>61.65</v>
      </c>
      <c r="H120" s="7">
        <v>117</v>
      </c>
      <c r="I120" s="7"/>
    </row>
    <row r="121" customHeight="true" spans="1:9">
      <c r="A121" s="7">
        <v>118</v>
      </c>
      <c r="B121" s="8" t="s">
        <v>11</v>
      </c>
      <c r="C121" s="8" t="s">
        <v>129</v>
      </c>
      <c r="D121" s="8" t="str">
        <f>"24051200524"</f>
        <v>24051200524</v>
      </c>
      <c r="E121" s="10">
        <v>61.12</v>
      </c>
      <c r="F121" s="7"/>
      <c r="G121" s="11">
        <f t="shared" si="4"/>
        <v>61.12</v>
      </c>
      <c r="H121" s="7">
        <v>118</v>
      </c>
      <c r="I121" s="7"/>
    </row>
    <row r="122" customHeight="true" spans="1:9">
      <c r="A122" s="7">
        <v>119</v>
      </c>
      <c r="B122" s="8" t="s">
        <v>11</v>
      </c>
      <c r="C122" s="8" t="s">
        <v>130</v>
      </c>
      <c r="D122" s="8" t="str">
        <f>"24051200119"</f>
        <v>24051200119</v>
      </c>
      <c r="E122" s="10">
        <v>60.94</v>
      </c>
      <c r="F122" s="7"/>
      <c r="G122" s="11">
        <f t="shared" si="4"/>
        <v>60.94</v>
      </c>
      <c r="H122" s="7">
        <v>119</v>
      </c>
      <c r="I122" s="7"/>
    </row>
    <row r="123" customHeight="true" spans="1:9">
      <c r="A123" s="7">
        <v>120</v>
      </c>
      <c r="B123" s="8" t="s">
        <v>11</v>
      </c>
      <c r="C123" s="8" t="s">
        <v>131</v>
      </c>
      <c r="D123" s="8" t="str">
        <f>"24051200606"</f>
        <v>24051200606</v>
      </c>
      <c r="E123" s="10">
        <v>60.85</v>
      </c>
      <c r="F123" s="7"/>
      <c r="G123" s="11">
        <f t="shared" si="4"/>
        <v>60.85</v>
      </c>
      <c r="H123" s="7">
        <v>120</v>
      </c>
      <c r="I123" s="7"/>
    </row>
    <row r="124" customHeight="true" spans="1:9">
      <c r="A124" s="7">
        <v>121</v>
      </c>
      <c r="B124" s="8" t="s">
        <v>11</v>
      </c>
      <c r="C124" s="8" t="s">
        <v>132</v>
      </c>
      <c r="D124" s="8" t="str">
        <f>"24051200313"</f>
        <v>24051200313</v>
      </c>
      <c r="E124" s="10">
        <v>60.65</v>
      </c>
      <c r="F124" s="7"/>
      <c r="G124" s="11">
        <f t="shared" si="4"/>
        <v>60.65</v>
      </c>
      <c r="H124" s="7">
        <v>121</v>
      </c>
      <c r="I124" s="7"/>
    </row>
    <row r="125" customHeight="true" spans="1:9">
      <c r="A125" s="7">
        <v>122</v>
      </c>
      <c r="B125" s="8" t="s">
        <v>11</v>
      </c>
      <c r="C125" s="8" t="s">
        <v>133</v>
      </c>
      <c r="D125" s="8" t="str">
        <f>"24051200512"</f>
        <v>24051200512</v>
      </c>
      <c r="E125" s="10">
        <v>60.48</v>
      </c>
      <c r="F125" s="7"/>
      <c r="G125" s="11">
        <f t="shared" si="4"/>
        <v>60.48</v>
      </c>
      <c r="H125" s="7">
        <v>122</v>
      </c>
      <c r="I125" s="7"/>
    </row>
    <row r="126" customHeight="true" spans="1:9">
      <c r="A126" s="7">
        <v>123</v>
      </c>
      <c r="B126" s="8" t="s">
        <v>11</v>
      </c>
      <c r="C126" s="8" t="s">
        <v>134</v>
      </c>
      <c r="D126" s="8" t="str">
        <f>"24051200323"</f>
        <v>24051200323</v>
      </c>
      <c r="E126" s="10">
        <v>60.43</v>
      </c>
      <c r="F126" s="7"/>
      <c r="G126" s="11">
        <f t="shared" si="4"/>
        <v>60.43</v>
      </c>
      <c r="H126" s="7">
        <v>123</v>
      </c>
      <c r="I126" s="7"/>
    </row>
    <row r="127" customHeight="true" spans="1:9">
      <c r="A127" s="7">
        <v>124</v>
      </c>
      <c r="B127" s="8" t="s">
        <v>11</v>
      </c>
      <c r="C127" s="8" t="s">
        <v>135</v>
      </c>
      <c r="D127" s="8" t="str">
        <f>"24051200608"</f>
        <v>24051200608</v>
      </c>
      <c r="E127" s="10">
        <v>60.24</v>
      </c>
      <c r="F127" s="7"/>
      <c r="G127" s="11">
        <f t="shared" si="4"/>
        <v>60.24</v>
      </c>
      <c r="H127" s="7">
        <v>124</v>
      </c>
      <c r="I127" s="7"/>
    </row>
    <row r="128" customHeight="true" spans="1:9">
      <c r="A128" s="7">
        <v>125</v>
      </c>
      <c r="B128" s="8" t="s">
        <v>11</v>
      </c>
      <c r="C128" s="8" t="s">
        <v>136</v>
      </c>
      <c r="D128" s="8" t="str">
        <f>"24051200428"</f>
        <v>24051200428</v>
      </c>
      <c r="E128" s="10">
        <v>60.1</v>
      </c>
      <c r="F128" s="7"/>
      <c r="G128" s="11">
        <f t="shared" si="4"/>
        <v>60.1</v>
      </c>
      <c r="H128" s="7">
        <v>125</v>
      </c>
      <c r="I128" s="7"/>
    </row>
    <row r="129" customHeight="true" spans="1:9">
      <c r="A129" s="7">
        <v>126</v>
      </c>
      <c r="B129" s="8" t="s">
        <v>11</v>
      </c>
      <c r="C129" s="8" t="s">
        <v>137</v>
      </c>
      <c r="D129" s="8" t="str">
        <f>"24051200305"</f>
        <v>24051200305</v>
      </c>
      <c r="E129" s="10">
        <v>59.81</v>
      </c>
      <c r="F129" s="7"/>
      <c r="G129" s="11">
        <f t="shared" si="4"/>
        <v>59.81</v>
      </c>
      <c r="H129" s="7">
        <v>126</v>
      </c>
      <c r="I129" s="7"/>
    </row>
    <row r="130" customHeight="true" spans="1:9">
      <c r="A130" s="7">
        <v>127</v>
      </c>
      <c r="B130" s="8" t="s">
        <v>11</v>
      </c>
      <c r="C130" s="8" t="s">
        <v>138</v>
      </c>
      <c r="D130" s="8" t="str">
        <f>"24051200316"</f>
        <v>24051200316</v>
      </c>
      <c r="E130" s="10">
        <v>59.78</v>
      </c>
      <c r="F130" s="7"/>
      <c r="G130" s="11">
        <f t="shared" si="4"/>
        <v>59.78</v>
      </c>
      <c r="H130" s="7">
        <v>127</v>
      </c>
      <c r="I130" s="7"/>
    </row>
    <row r="131" customHeight="true" spans="1:9">
      <c r="A131" s="7">
        <v>128</v>
      </c>
      <c r="B131" s="8" t="s">
        <v>11</v>
      </c>
      <c r="C131" s="8" t="s">
        <v>139</v>
      </c>
      <c r="D131" s="8" t="str">
        <f>"24051200501"</f>
        <v>24051200501</v>
      </c>
      <c r="E131" s="10">
        <v>59.72</v>
      </c>
      <c r="F131" s="7"/>
      <c r="G131" s="11">
        <f t="shared" si="4"/>
        <v>59.72</v>
      </c>
      <c r="H131" s="7">
        <v>128</v>
      </c>
      <c r="I131" s="7"/>
    </row>
    <row r="132" customHeight="true" spans="1:9">
      <c r="A132" s="7">
        <v>129</v>
      </c>
      <c r="B132" s="8" t="s">
        <v>11</v>
      </c>
      <c r="C132" s="8" t="s">
        <v>140</v>
      </c>
      <c r="D132" s="8" t="str">
        <f>"24051200408"</f>
        <v>24051200408</v>
      </c>
      <c r="E132" s="10">
        <v>59.53</v>
      </c>
      <c r="F132" s="7"/>
      <c r="G132" s="11">
        <f t="shared" si="4"/>
        <v>59.53</v>
      </c>
      <c r="H132" s="7">
        <v>129</v>
      </c>
      <c r="I132" s="7"/>
    </row>
    <row r="133" customHeight="true" spans="1:9">
      <c r="A133" s="7">
        <v>130</v>
      </c>
      <c r="B133" s="8" t="s">
        <v>11</v>
      </c>
      <c r="C133" s="8" t="s">
        <v>141</v>
      </c>
      <c r="D133" s="8" t="str">
        <f>"24051200517"</f>
        <v>24051200517</v>
      </c>
      <c r="E133" s="10">
        <v>59.52</v>
      </c>
      <c r="F133" s="7"/>
      <c r="G133" s="11">
        <f t="shared" si="4"/>
        <v>59.52</v>
      </c>
      <c r="H133" s="7">
        <v>130</v>
      </c>
      <c r="I133" s="7"/>
    </row>
    <row r="134" customHeight="true" spans="1:9">
      <c r="A134" s="7">
        <v>131</v>
      </c>
      <c r="B134" s="8" t="s">
        <v>11</v>
      </c>
      <c r="C134" s="8" t="s">
        <v>142</v>
      </c>
      <c r="D134" s="8" t="str">
        <f>"24051200421"</f>
        <v>24051200421</v>
      </c>
      <c r="E134" s="10">
        <v>59.43</v>
      </c>
      <c r="F134" s="7"/>
      <c r="G134" s="11">
        <f t="shared" si="4"/>
        <v>59.43</v>
      </c>
      <c r="H134" s="7">
        <v>131</v>
      </c>
      <c r="I134" s="7"/>
    </row>
    <row r="135" customHeight="true" spans="1:9">
      <c r="A135" s="7">
        <v>132</v>
      </c>
      <c r="B135" s="8" t="s">
        <v>11</v>
      </c>
      <c r="C135" s="8" t="s">
        <v>143</v>
      </c>
      <c r="D135" s="8" t="str">
        <f>"24051200122"</f>
        <v>24051200122</v>
      </c>
      <c r="E135" s="10">
        <v>59.24</v>
      </c>
      <c r="F135" s="7"/>
      <c r="G135" s="11">
        <f t="shared" si="4"/>
        <v>59.24</v>
      </c>
      <c r="H135" s="7">
        <v>132</v>
      </c>
      <c r="I135" s="7"/>
    </row>
    <row r="136" customHeight="true" spans="1:9">
      <c r="A136" s="7">
        <v>133</v>
      </c>
      <c r="B136" s="8" t="s">
        <v>11</v>
      </c>
      <c r="C136" s="8" t="s">
        <v>144</v>
      </c>
      <c r="D136" s="8" t="str">
        <f>"24051200419"</f>
        <v>24051200419</v>
      </c>
      <c r="E136" s="10">
        <v>59.04</v>
      </c>
      <c r="F136" s="7"/>
      <c r="G136" s="11">
        <f t="shared" si="4"/>
        <v>59.04</v>
      </c>
      <c r="H136" s="7">
        <v>133</v>
      </c>
      <c r="I136" s="7"/>
    </row>
    <row r="137" customHeight="true" spans="1:9">
      <c r="A137" s="7">
        <v>134</v>
      </c>
      <c r="B137" s="8" t="s">
        <v>11</v>
      </c>
      <c r="C137" s="8" t="s">
        <v>145</v>
      </c>
      <c r="D137" s="8" t="str">
        <f>"24051200510"</f>
        <v>24051200510</v>
      </c>
      <c r="E137" s="10">
        <v>59.02</v>
      </c>
      <c r="F137" s="7"/>
      <c r="G137" s="11">
        <f t="shared" si="4"/>
        <v>59.02</v>
      </c>
      <c r="H137" s="7">
        <v>134</v>
      </c>
      <c r="I137" s="7"/>
    </row>
    <row r="138" customHeight="true" spans="1:9">
      <c r="A138" s="7">
        <v>135</v>
      </c>
      <c r="B138" s="8" t="s">
        <v>11</v>
      </c>
      <c r="C138" s="8" t="s">
        <v>146</v>
      </c>
      <c r="D138" s="8" t="str">
        <f>"24051200127"</f>
        <v>24051200127</v>
      </c>
      <c r="E138" s="10">
        <v>58.82</v>
      </c>
      <c r="F138" s="7"/>
      <c r="G138" s="11">
        <f t="shared" si="4"/>
        <v>58.82</v>
      </c>
      <c r="H138" s="7">
        <v>135</v>
      </c>
      <c r="I138" s="7"/>
    </row>
    <row r="139" customHeight="true" spans="1:9">
      <c r="A139" s="7">
        <v>136</v>
      </c>
      <c r="B139" s="8" t="s">
        <v>11</v>
      </c>
      <c r="C139" s="8" t="s">
        <v>147</v>
      </c>
      <c r="D139" s="8" t="str">
        <f>"24051200104"</f>
        <v>24051200104</v>
      </c>
      <c r="E139" s="10">
        <v>58.7</v>
      </c>
      <c r="F139" s="7"/>
      <c r="G139" s="11">
        <f t="shared" si="4"/>
        <v>58.7</v>
      </c>
      <c r="H139" s="7">
        <v>136</v>
      </c>
      <c r="I139" s="7"/>
    </row>
    <row r="140" customHeight="true" spans="1:9">
      <c r="A140" s="7">
        <v>137</v>
      </c>
      <c r="B140" s="8" t="s">
        <v>11</v>
      </c>
      <c r="C140" s="8" t="s">
        <v>148</v>
      </c>
      <c r="D140" s="8" t="str">
        <f>"24051200319"</f>
        <v>24051200319</v>
      </c>
      <c r="E140" s="10">
        <v>57.91</v>
      </c>
      <c r="F140" s="7"/>
      <c r="G140" s="11">
        <f t="shared" si="4"/>
        <v>57.91</v>
      </c>
      <c r="H140" s="7">
        <v>137</v>
      </c>
      <c r="I140" s="7"/>
    </row>
    <row r="141" customHeight="true" spans="1:9">
      <c r="A141" s="7">
        <v>138</v>
      </c>
      <c r="B141" s="8" t="s">
        <v>11</v>
      </c>
      <c r="C141" s="8" t="s">
        <v>149</v>
      </c>
      <c r="D141" s="8" t="str">
        <f>"24051200406"</f>
        <v>24051200406</v>
      </c>
      <c r="E141" s="10">
        <v>57.43</v>
      </c>
      <c r="F141" s="7"/>
      <c r="G141" s="11">
        <f t="shared" si="4"/>
        <v>57.43</v>
      </c>
      <c r="H141" s="7">
        <v>138</v>
      </c>
      <c r="I141" s="7"/>
    </row>
    <row r="142" customHeight="true" spans="1:9">
      <c r="A142" s="7">
        <v>139</v>
      </c>
      <c r="B142" s="8" t="s">
        <v>11</v>
      </c>
      <c r="C142" s="8" t="s">
        <v>150</v>
      </c>
      <c r="D142" s="8" t="str">
        <f>"24051200314"</f>
        <v>24051200314</v>
      </c>
      <c r="E142" s="10">
        <v>57.38</v>
      </c>
      <c r="F142" s="7"/>
      <c r="G142" s="11">
        <f t="shared" si="4"/>
        <v>57.38</v>
      </c>
      <c r="H142" s="7">
        <v>139</v>
      </c>
      <c r="I142" s="7"/>
    </row>
    <row r="143" customHeight="true" spans="1:9">
      <c r="A143" s="7">
        <v>140</v>
      </c>
      <c r="B143" s="8" t="s">
        <v>11</v>
      </c>
      <c r="C143" s="8" t="s">
        <v>151</v>
      </c>
      <c r="D143" s="8" t="str">
        <f>"24051200302"</f>
        <v>24051200302</v>
      </c>
      <c r="E143" s="10">
        <v>57.28</v>
      </c>
      <c r="F143" s="7"/>
      <c r="G143" s="11">
        <f t="shared" si="4"/>
        <v>57.28</v>
      </c>
      <c r="H143" s="7">
        <v>140</v>
      </c>
      <c r="I143" s="7"/>
    </row>
    <row r="144" customHeight="true" spans="1:9">
      <c r="A144" s="7">
        <v>141</v>
      </c>
      <c r="B144" s="8" t="s">
        <v>11</v>
      </c>
      <c r="C144" s="8" t="s">
        <v>152</v>
      </c>
      <c r="D144" s="8" t="str">
        <f>"24051200505"</f>
        <v>24051200505</v>
      </c>
      <c r="E144" s="10">
        <v>56.07</v>
      </c>
      <c r="F144" s="7"/>
      <c r="G144" s="11">
        <f t="shared" si="4"/>
        <v>56.07</v>
      </c>
      <c r="H144" s="7">
        <v>141</v>
      </c>
      <c r="I144" s="7"/>
    </row>
    <row r="145" customHeight="true" spans="1:9">
      <c r="A145" s="7">
        <v>142</v>
      </c>
      <c r="B145" s="8" t="s">
        <v>11</v>
      </c>
      <c r="C145" s="8" t="s">
        <v>153</v>
      </c>
      <c r="D145" s="8" t="str">
        <f>"24051200224"</f>
        <v>24051200224</v>
      </c>
      <c r="E145" s="10">
        <v>54.53</v>
      </c>
      <c r="F145" s="7"/>
      <c r="G145" s="11">
        <f t="shared" si="4"/>
        <v>54.53</v>
      </c>
      <c r="H145" s="7">
        <v>142</v>
      </c>
      <c r="I145" s="7"/>
    </row>
    <row r="146" customHeight="true" spans="1:9">
      <c r="A146" s="7">
        <v>143</v>
      </c>
      <c r="B146" s="8" t="s">
        <v>11</v>
      </c>
      <c r="C146" s="8" t="s">
        <v>154</v>
      </c>
      <c r="D146" s="8" t="str">
        <f>"24051200227"</f>
        <v>24051200227</v>
      </c>
      <c r="E146" s="10">
        <v>54.39</v>
      </c>
      <c r="F146" s="7"/>
      <c r="G146" s="11">
        <f t="shared" si="4"/>
        <v>54.39</v>
      </c>
      <c r="H146" s="7">
        <v>143</v>
      </c>
      <c r="I146" s="7"/>
    </row>
    <row r="147" customHeight="true" spans="1:9">
      <c r="A147" s="7">
        <v>144</v>
      </c>
      <c r="B147" s="8" t="s">
        <v>11</v>
      </c>
      <c r="C147" s="8" t="s">
        <v>155</v>
      </c>
      <c r="D147" s="8" t="str">
        <f>"24051200507"</f>
        <v>24051200507</v>
      </c>
      <c r="E147" s="10">
        <v>53.24</v>
      </c>
      <c r="F147" s="7"/>
      <c r="G147" s="11">
        <f t="shared" si="4"/>
        <v>53.24</v>
      </c>
      <c r="H147" s="7">
        <v>144</v>
      </c>
      <c r="I147" s="7"/>
    </row>
    <row r="148" customHeight="true" spans="1:9">
      <c r="A148" s="7">
        <v>145</v>
      </c>
      <c r="B148" s="8" t="s">
        <v>11</v>
      </c>
      <c r="C148" s="8" t="s">
        <v>156</v>
      </c>
      <c r="D148" s="8" t="str">
        <f>"24051200504"</f>
        <v>24051200504</v>
      </c>
      <c r="E148" s="10">
        <v>52.96</v>
      </c>
      <c r="F148" s="7"/>
      <c r="G148" s="11">
        <f t="shared" si="4"/>
        <v>52.96</v>
      </c>
      <c r="H148" s="7">
        <v>145</v>
      </c>
      <c r="I148" s="7"/>
    </row>
    <row r="149" customHeight="true" spans="1:9">
      <c r="A149" s="7">
        <v>146</v>
      </c>
      <c r="B149" s="8" t="s">
        <v>11</v>
      </c>
      <c r="C149" s="8" t="s">
        <v>157</v>
      </c>
      <c r="D149" s="8" t="str">
        <f>"24051200402"</f>
        <v>24051200402</v>
      </c>
      <c r="E149" s="10">
        <v>41.83</v>
      </c>
      <c r="F149" s="7"/>
      <c r="G149" s="11">
        <f t="shared" si="4"/>
        <v>41.83</v>
      </c>
      <c r="H149" s="7">
        <v>146</v>
      </c>
      <c r="I149" s="7"/>
    </row>
    <row r="150" customHeight="true" spans="1:9">
      <c r="A150" s="7">
        <v>147</v>
      </c>
      <c r="B150" s="8" t="s">
        <v>11</v>
      </c>
      <c r="C150" s="8" t="s">
        <v>158</v>
      </c>
      <c r="D150" s="8" t="str">
        <f>"24051200217"</f>
        <v>24051200217</v>
      </c>
      <c r="E150" s="10">
        <v>28.13</v>
      </c>
      <c r="F150" s="7"/>
      <c r="G150" s="11">
        <f t="shared" si="4"/>
        <v>28.13</v>
      </c>
      <c r="H150" s="7">
        <v>147</v>
      </c>
      <c r="I150" s="7"/>
    </row>
    <row r="151" customHeight="true" spans="1:9">
      <c r="A151" s="7">
        <v>148</v>
      </c>
      <c r="B151" s="8" t="s">
        <v>11</v>
      </c>
      <c r="C151" s="8" t="s">
        <v>159</v>
      </c>
      <c r="D151" s="8" t="str">
        <f>"24051200210"</f>
        <v>24051200210</v>
      </c>
      <c r="E151" s="10">
        <v>24.85</v>
      </c>
      <c r="F151" s="7"/>
      <c r="G151" s="11">
        <f t="shared" si="4"/>
        <v>24.85</v>
      </c>
      <c r="H151" s="7">
        <v>148</v>
      </c>
      <c r="I151" s="7"/>
    </row>
    <row r="152" customHeight="true" spans="1:9">
      <c r="A152" s="7">
        <v>149</v>
      </c>
      <c r="B152" s="8" t="s">
        <v>11</v>
      </c>
      <c r="C152" s="8" t="s">
        <v>160</v>
      </c>
      <c r="D152" s="8" t="str">
        <f>"24051200110"</f>
        <v>24051200110</v>
      </c>
      <c r="E152" s="10"/>
      <c r="F152" s="7"/>
      <c r="G152" s="11"/>
      <c r="H152" s="7"/>
      <c r="I152" s="7" t="s">
        <v>161</v>
      </c>
    </row>
    <row r="153" customHeight="true" spans="1:9">
      <c r="A153" s="7">
        <v>150</v>
      </c>
      <c r="B153" s="8" t="s">
        <v>11</v>
      </c>
      <c r="C153" s="8" t="s">
        <v>162</v>
      </c>
      <c r="D153" s="8" t="str">
        <f>"24051200113"</f>
        <v>24051200113</v>
      </c>
      <c r="E153" s="10"/>
      <c r="F153" s="7"/>
      <c r="G153" s="11"/>
      <c r="H153" s="7"/>
      <c r="I153" s="7" t="s">
        <v>161</v>
      </c>
    </row>
    <row r="154" customHeight="true" spans="1:9">
      <c r="A154" s="7">
        <v>151</v>
      </c>
      <c r="B154" s="8" t="s">
        <v>11</v>
      </c>
      <c r="C154" s="8" t="s">
        <v>163</v>
      </c>
      <c r="D154" s="8" t="str">
        <f>"24051200120"</f>
        <v>24051200120</v>
      </c>
      <c r="E154" s="10"/>
      <c r="F154" s="7"/>
      <c r="G154" s="11"/>
      <c r="H154" s="7"/>
      <c r="I154" s="7" t="s">
        <v>161</v>
      </c>
    </row>
    <row r="155" customHeight="true" spans="1:9">
      <c r="A155" s="7">
        <v>152</v>
      </c>
      <c r="B155" s="8" t="s">
        <v>11</v>
      </c>
      <c r="C155" s="8" t="s">
        <v>164</v>
      </c>
      <c r="D155" s="8" t="str">
        <f>"24051200202"</f>
        <v>24051200202</v>
      </c>
      <c r="E155" s="10"/>
      <c r="F155" s="7"/>
      <c r="G155" s="11"/>
      <c r="H155" s="7"/>
      <c r="I155" s="7" t="s">
        <v>161</v>
      </c>
    </row>
    <row r="156" customHeight="true" spans="1:9">
      <c r="A156" s="7">
        <v>153</v>
      </c>
      <c r="B156" s="8" t="s">
        <v>11</v>
      </c>
      <c r="C156" s="8" t="s">
        <v>165</v>
      </c>
      <c r="D156" s="8" t="str">
        <f>"24051200213"</f>
        <v>24051200213</v>
      </c>
      <c r="E156" s="10"/>
      <c r="F156" s="7"/>
      <c r="G156" s="11"/>
      <c r="H156" s="7"/>
      <c r="I156" s="7" t="s">
        <v>161</v>
      </c>
    </row>
    <row r="157" customHeight="true" spans="1:9">
      <c r="A157" s="7">
        <v>154</v>
      </c>
      <c r="B157" s="8" t="s">
        <v>11</v>
      </c>
      <c r="C157" s="8" t="s">
        <v>166</v>
      </c>
      <c r="D157" s="8" t="str">
        <f>"24051200225"</f>
        <v>24051200225</v>
      </c>
      <c r="E157" s="10"/>
      <c r="F157" s="7"/>
      <c r="G157" s="11"/>
      <c r="H157" s="7"/>
      <c r="I157" s="7" t="s">
        <v>161</v>
      </c>
    </row>
    <row r="158" customHeight="true" spans="1:9">
      <c r="A158" s="7">
        <v>155</v>
      </c>
      <c r="B158" s="8" t="s">
        <v>11</v>
      </c>
      <c r="C158" s="8" t="s">
        <v>167</v>
      </c>
      <c r="D158" s="8" t="str">
        <f>"24051200326"</f>
        <v>24051200326</v>
      </c>
      <c r="E158" s="10"/>
      <c r="F158" s="7"/>
      <c r="G158" s="11"/>
      <c r="H158" s="7"/>
      <c r="I158" s="7" t="s">
        <v>161</v>
      </c>
    </row>
    <row r="159" customHeight="true" spans="1:9">
      <c r="A159" s="7">
        <v>156</v>
      </c>
      <c r="B159" s="8" t="s">
        <v>11</v>
      </c>
      <c r="C159" s="8" t="s">
        <v>168</v>
      </c>
      <c r="D159" s="8" t="str">
        <f>"24051200327"</f>
        <v>24051200327</v>
      </c>
      <c r="E159" s="10"/>
      <c r="F159" s="7"/>
      <c r="G159" s="11"/>
      <c r="H159" s="7"/>
      <c r="I159" s="7" t="s">
        <v>161</v>
      </c>
    </row>
    <row r="160" customHeight="true" spans="1:9">
      <c r="A160" s="7">
        <v>157</v>
      </c>
      <c r="B160" s="8" t="s">
        <v>11</v>
      </c>
      <c r="C160" s="8" t="s">
        <v>169</v>
      </c>
      <c r="D160" s="8" t="str">
        <f>"24051200416"</f>
        <v>24051200416</v>
      </c>
      <c r="E160" s="10"/>
      <c r="F160" s="7"/>
      <c r="G160" s="11"/>
      <c r="H160" s="7"/>
      <c r="I160" s="7" t="s">
        <v>161</v>
      </c>
    </row>
    <row r="161" customHeight="true" spans="1:9">
      <c r="A161" s="7">
        <v>158</v>
      </c>
      <c r="B161" s="8" t="s">
        <v>11</v>
      </c>
      <c r="C161" s="8" t="s">
        <v>170</v>
      </c>
      <c r="D161" s="8" t="str">
        <f>"24051200422"</f>
        <v>24051200422</v>
      </c>
      <c r="E161" s="10"/>
      <c r="F161" s="7"/>
      <c r="G161" s="11"/>
      <c r="H161" s="7"/>
      <c r="I161" s="7" t="s">
        <v>161</v>
      </c>
    </row>
    <row r="162" customHeight="true" spans="1:9">
      <c r="A162" s="7">
        <v>159</v>
      </c>
      <c r="B162" s="8" t="s">
        <v>11</v>
      </c>
      <c r="C162" s="8" t="s">
        <v>171</v>
      </c>
      <c r="D162" s="8" t="str">
        <f>"24051200423"</f>
        <v>24051200423</v>
      </c>
      <c r="E162" s="10"/>
      <c r="F162" s="7"/>
      <c r="G162" s="11"/>
      <c r="H162" s="7"/>
      <c r="I162" s="7" t="s">
        <v>161</v>
      </c>
    </row>
    <row r="163" customHeight="true" spans="1:9">
      <c r="A163" s="7">
        <v>160</v>
      </c>
      <c r="B163" s="8" t="s">
        <v>11</v>
      </c>
      <c r="C163" s="8" t="s">
        <v>172</v>
      </c>
      <c r="D163" s="8" t="str">
        <f>"24051200430"</f>
        <v>24051200430</v>
      </c>
      <c r="E163" s="10"/>
      <c r="F163" s="7"/>
      <c r="G163" s="11"/>
      <c r="H163" s="7"/>
      <c r="I163" s="7" t="s">
        <v>161</v>
      </c>
    </row>
    <row r="164" customHeight="true" spans="1:9">
      <c r="A164" s="7">
        <v>161</v>
      </c>
      <c r="B164" s="8" t="s">
        <v>11</v>
      </c>
      <c r="C164" s="8" t="s">
        <v>173</v>
      </c>
      <c r="D164" s="8" t="str">
        <f>"24051200522"</f>
        <v>24051200522</v>
      </c>
      <c r="E164" s="10"/>
      <c r="F164" s="7"/>
      <c r="G164" s="11"/>
      <c r="H164" s="7"/>
      <c r="I164" s="7" t="s">
        <v>161</v>
      </c>
    </row>
    <row r="165" customHeight="true" spans="1:9">
      <c r="A165" s="7">
        <v>162</v>
      </c>
      <c r="B165" s="8" t="s">
        <v>11</v>
      </c>
      <c r="C165" s="8" t="s">
        <v>174</v>
      </c>
      <c r="D165" s="8" t="str">
        <f>"24051200523"</f>
        <v>24051200523</v>
      </c>
      <c r="E165" s="10"/>
      <c r="F165" s="7"/>
      <c r="G165" s="11"/>
      <c r="H165" s="7"/>
      <c r="I165" s="7" t="s">
        <v>161</v>
      </c>
    </row>
    <row r="166" customHeight="true" spans="1:9">
      <c r="A166" s="7">
        <v>163</v>
      </c>
      <c r="B166" s="8" t="s">
        <v>11</v>
      </c>
      <c r="C166" s="8" t="s">
        <v>175</v>
      </c>
      <c r="D166" s="8" t="str">
        <f>"24051200601"</f>
        <v>24051200601</v>
      </c>
      <c r="E166" s="10"/>
      <c r="F166" s="7"/>
      <c r="G166" s="11"/>
      <c r="H166" s="7"/>
      <c r="I166" s="7" t="s">
        <v>161</v>
      </c>
    </row>
    <row r="167" customHeight="true" spans="1:9">
      <c r="A167" s="7">
        <v>164</v>
      </c>
      <c r="B167" s="8" t="s">
        <v>11</v>
      </c>
      <c r="C167" s="8" t="s">
        <v>176</v>
      </c>
      <c r="D167" s="8" t="str">
        <f>"24051200604"</f>
        <v>24051200604</v>
      </c>
      <c r="E167" s="10"/>
      <c r="F167" s="7"/>
      <c r="G167" s="11"/>
      <c r="H167" s="7"/>
      <c r="I167" s="7" t="s">
        <v>161</v>
      </c>
    </row>
    <row r="168" customHeight="true" spans="1:9">
      <c r="A168" s="7">
        <v>165</v>
      </c>
      <c r="B168" s="8" t="s">
        <v>11</v>
      </c>
      <c r="C168" s="8" t="s">
        <v>177</v>
      </c>
      <c r="D168" s="8" t="str">
        <f>"24051200610"</f>
        <v>24051200610</v>
      </c>
      <c r="E168" s="10"/>
      <c r="F168" s="7"/>
      <c r="G168" s="11"/>
      <c r="H168" s="7"/>
      <c r="I168" s="7" t="s">
        <v>161</v>
      </c>
    </row>
    <row r="169" customHeight="true" spans="1:9">
      <c r="A169" s="7">
        <v>166</v>
      </c>
      <c r="B169" s="7" t="s">
        <v>178</v>
      </c>
      <c r="C169" s="8" t="s">
        <v>179</v>
      </c>
      <c r="D169" s="8" t="str">
        <f>"24051200622"</f>
        <v>24051200622</v>
      </c>
      <c r="E169" s="10">
        <v>74.71</v>
      </c>
      <c r="F169" s="7"/>
      <c r="G169" s="11">
        <f t="shared" ref="G169:G174" si="5">E169</f>
        <v>74.71</v>
      </c>
      <c r="H169" s="7">
        <v>1</v>
      </c>
      <c r="I169" s="7"/>
    </row>
    <row r="170" customHeight="true" spans="1:9">
      <c r="A170" s="7">
        <v>167</v>
      </c>
      <c r="B170" s="7" t="s">
        <v>178</v>
      </c>
      <c r="C170" s="8" t="s">
        <v>180</v>
      </c>
      <c r="D170" s="8" t="str">
        <f>"24051200619"</f>
        <v>24051200619</v>
      </c>
      <c r="E170" s="10">
        <v>71.25</v>
      </c>
      <c r="F170" s="7"/>
      <c r="G170" s="11">
        <f t="shared" si="5"/>
        <v>71.25</v>
      </c>
      <c r="H170" s="7">
        <v>2</v>
      </c>
      <c r="I170" s="7"/>
    </row>
    <row r="171" customHeight="true" spans="1:9">
      <c r="A171" s="7">
        <v>168</v>
      </c>
      <c r="B171" s="7" t="s">
        <v>178</v>
      </c>
      <c r="C171" s="8" t="s">
        <v>181</v>
      </c>
      <c r="D171" s="8" t="str">
        <f>"24051200617"</f>
        <v>24051200617</v>
      </c>
      <c r="E171" s="10">
        <v>70.24</v>
      </c>
      <c r="F171" s="7"/>
      <c r="G171" s="11">
        <f t="shared" si="5"/>
        <v>70.24</v>
      </c>
      <c r="H171" s="7">
        <v>3</v>
      </c>
      <c r="I171" s="7"/>
    </row>
    <row r="172" customHeight="true" spans="1:9">
      <c r="A172" s="7">
        <v>169</v>
      </c>
      <c r="B172" s="7" t="s">
        <v>178</v>
      </c>
      <c r="C172" s="8" t="s">
        <v>182</v>
      </c>
      <c r="D172" s="8" t="str">
        <f>"24051200618"</f>
        <v>24051200618</v>
      </c>
      <c r="E172" s="10">
        <v>67.32</v>
      </c>
      <c r="F172" s="7"/>
      <c r="G172" s="11">
        <f t="shared" si="5"/>
        <v>67.32</v>
      </c>
      <c r="H172" s="7">
        <v>4</v>
      </c>
      <c r="I172" s="7"/>
    </row>
    <row r="173" customHeight="true" spans="1:9">
      <c r="A173" s="7">
        <v>170</v>
      </c>
      <c r="B173" s="7" t="s">
        <v>178</v>
      </c>
      <c r="C173" s="8" t="s">
        <v>183</v>
      </c>
      <c r="D173" s="8" t="str">
        <f>"24051200620"</f>
        <v>24051200620</v>
      </c>
      <c r="E173" s="10">
        <v>61.02</v>
      </c>
      <c r="F173" s="7"/>
      <c r="G173" s="11">
        <f t="shared" si="5"/>
        <v>61.02</v>
      </c>
      <c r="H173" s="7">
        <v>5</v>
      </c>
      <c r="I173" s="7"/>
    </row>
    <row r="174" customHeight="true" spans="1:9">
      <c r="A174" s="7">
        <v>171</v>
      </c>
      <c r="B174" s="7" t="s">
        <v>178</v>
      </c>
      <c r="C174" s="8" t="s">
        <v>184</v>
      </c>
      <c r="D174" s="8" t="str">
        <f>"24051200616"</f>
        <v>24051200616</v>
      </c>
      <c r="E174" s="10">
        <v>37.66</v>
      </c>
      <c r="F174" s="7"/>
      <c r="G174" s="11">
        <f t="shared" si="5"/>
        <v>37.66</v>
      </c>
      <c r="H174" s="7">
        <v>6</v>
      </c>
      <c r="I174" s="7"/>
    </row>
    <row r="175" customHeight="true" spans="1:9">
      <c r="A175" s="7">
        <v>172</v>
      </c>
      <c r="B175" s="7" t="s">
        <v>178</v>
      </c>
      <c r="C175" s="8" t="s">
        <v>185</v>
      </c>
      <c r="D175" s="8" t="str">
        <f>"24051200621"</f>
        <v>24051200621</v>
      </c>
      <c r="E175" s="10"/>
      <c r="F175" s="7"/>
      <c r="G175" s="7"/>
      <c r="H175" s="7"/>
      <c r="I175" s="7" t="s">
        <v>161</v>
      </c>
    </row>
    <row r="176" customHeight="true" spans="1:9">
      <c r="A176" s="7">
        <v>173</v>
      </c>
      <c r="B176" s="7" t="s">
        <v>178</v>
      </c>
      <c r="C176" s="8" t="s">
        <v>186</v>
      </c>
      <c r="D176" s="8" t="str">
        <f>"24051200623"</f>
        <v>24051200623</v>
      </c>
      <c r="E176" s="10"/>
      <c r="F176" s="7"/>
      <c r="G176" s="7"/>
      <c r="H176" s="7"/>
      <c r="I176" s="7" t="s">
        <v>161</v>
      </c>
    </row>
    <row r="177" customHeight="true" spans="1:9">
      <c r="A177" s="7">
        <v>174</v>
      </c>
      <c r="B177" s="7" t="s">
        <v>178</v>
      </c>
      <c r="C177" s="8" t="s">
        <v>187</v>
      </c>
      <c r="D177" s="8" t="str">
        <f>"24051200624"</f>
        <v>24051200624</v>
      </c>
      <c r="E177" s="10"/>
      <c r="F177" s="7"/>
      <c r="G177" s="7"/>
      <c r="H177" s="7"/>
      <c r="I177" s="7" t="s">
        <v>161</v>
      </c>
    </row>
  </sheetData>
  <sortState ref="B3:N318">
    <sortCondition ref="G3" descending="true"/>
  </sortState>
  <mergeCells count="1">
    <mergeCell ref="A2:I2"/>
  </mergeCells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5488_64b739653ee8c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jzgxq02</cp:lastModifiedBy>
  <dcterms:created xsi:type="dcterms:W3CDTF">2023-07-20T09:18:00Z</dcterms:created>
  <cp:lastPrinted>2023-07-23T16:51:00Z</cp:lastPrinted>
  <dcterms:modified xsi:type="dcterms:W3CDTF">2024-05-16T17:28:56Z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3E65E4063BD442D3A8ED935B9B190325</vt:lpwstr>
  </property>
  <property fmtid="{D5CDD505-2E9C-101B-9397-08002B2CF9AE}" pid="3" name="KSOProductBuildVer">
    <vt:lpwstr>2052-11.8.2.10125</vt:lpwstr>
  </property>
</Properties>
</file>