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1" r:id="rId1"/>
    <sheet name="Sheet2" sheetId="2" r:id="rId2"/>
    <sheet name="Sheet3" sheetId="3" r:id="rId3"/>
  </sheets>
  <definedNames>
    <definedName name="OLE_LINK2" localSheetId="0">Sheet1!$A$2</definedName>
  </definedNames>
  <calcPr calcId="144525"/>
</workbook>
</file>

<file path=xl/sharedStrings.xml><?xml version="1.0" encoding="utf-8"?>
<sst xmlns="http://schemas.openxmlformats.org/spreadsheetml/2006/main" count="96" uniqueCount="68">
  <si>
    <t xml:space="preserve">省农业农村厅2024年度事业单位招聘成绩汇总表 (二)
</t>
  </si>
  <si>
    <t>招聘  单位</t>
  </si>
  <si>
    <t>职位    代码</t>
  </si>
  <si>
    <t>招聘计划数</t>
  </si>
  <si>
    <t>准考证号码</t>
  </si>
  <si>
    <t>笔试成绩</t>
  </si>
  <si>
    <t>笔试合成分</t>
  </si>
  <si>
    <t>面试  成绩</t>
  </si>
  <si>
    <t>面试合成分</t>
  </si>
  <si>
    <t>试讲 成绩</t>
  </si>
  <si>
    <t>试讲合成分</t>
  </si>
  <si>
    <t>专业测试成绩</t>
  </si>
  <si>
    <t>专业成绩合成分</t>
  </si>
  <si>
    <t>总成绩</t>
  </si>
  <si>
    <t>名次</t>
  </si>
  <si>
    <t>笔试成绩÷2÷1.5×0.5</t>
  </si>
  <si>
    <t>面试成绩×0.4</t>
  </si>
  <si>
    <t>试讲成绩×0.6</t>
  </si>
  <si>
    <t>专业测试成绩×0.5</t>
  </si>
  <si>
    <t>安徽电气工程学校</t>
  </si>
  <si>
    <t>1</t>
  </si>
  <si>
    <t>2134301501929</t>
  </si>
  <si>
    <t>81</t>
  </si>
  <si>
    <t>2134301501926</t>
  </si>
  <si>
    <t>77.2</t>
  </si>
  <si>
    <t>2</t>
  </si>
  <si>
    <t>2134301501916</t>
  </si>
  <si>
    <t>缺考</t>
  </si>
  <si>
    <t>3</t>
  </si>
  <si>
    <t>2134301502102</t>
  </si>
  <si>
    <t>84.6</t>
  </si>
  <si>
    <t>2134301502201</t>
  </si>
  <si>
    <t>77</t>
  </si>
  <si>
    <t>2134301502101</t>
  </si>
  <si>
    <t>71.8</t>
  </si>
  <si>
    <t>3134302301216</t>
  </si>
  <si>
    <t>78.6</t>
  </si>
  <si>
    <t>3134302301213</t>
  </si>
  <si>
    <t>79.8</t>
  </si>
  <si>
    <t>3134302301217</t>
  </si>
  <si>
    <t>73.8</t>
  </si>
  <si>
    <t>3134302301228</t>
  </si>
  <si>
    <t>76.8</t>
  </si>
  <si>
    <t>3134302301306</t>
  </si>
  <si>
    <t>74.8</t>
  </si>
  <si>
    <t>3134302301218</t>
  </si>
  <si>
    <t>3134302301408</t>
  </si>
  <si>
    <t>78</t>
  </si>
  <si>
    <t>3134302301416</t>
  </si>
  <si>
    <t>80.6</t>
  </si>
  <si>
    <t>3134302301308</t>
  </si>
  <si>
    <t>2134301502218</t>
  </si>
  <si>
    <t>84.4</t>
  </si>
  <si>
    <t>2134301502229</t>
  </si>
  <si>
    <t>2134301502210</t>
  </si>
  <si>
    <t>2134301502205</t>
  </si>
  <si>
    <t>79.6</t>
  </si>
  <si>
    <t>4</t>
  </si>
  <si>
    <t>2134301502228</t>
  </si>
  <si>
    <t>83</t>
  </si>
  <si>
    <t>5</t>
  </si>
  <si>
    <t>2134301502214</t>
  </si>
  <si>
    <t>6</t>
  </si>
  <si>
    <t>2134301502412</t>
  </si>
  <si>
    <t>2134301502417</t>
  </si>
  <si>
    <t>82.4</t>
  </si>
  <si>
    <t>2134301502508</t>
  </si>
  <si>
    <t>77.6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</si>
</sst>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5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31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23" fillId="31" borderId="10" applyNumberFormat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true">
      <alignment vertical="center"/>
    </xf>
    <xf numFmtId="176" fontId="0" fillId="0" borderId="0" xfId="0" applyNumberFormat="true">
      <alignment vertical="center"/>
    </xf>
    <xf numFmtId="176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 wrapText="true"/>
    </xf>
    <xf numFmtId="176" fontId="3" fillId="0" borderId="2" xfId="0" applyNumberFormat="true" applyFont="true" applyBorder="true" applyAlignment="true">
      <alignment horizontal="center" vertical="center"/>
    </xf>
    <xf numFmtId="177" fontId="3" fillId="0" borderId="2" xfId="0" applyNumberFormat="true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49" fontId="3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B1" workbookViewId="0">
      <selection activeCell="S10" sqref="S10"/>
    </sheetView>
  </sheetViews>
  <sheetFormatPr defaultColWidth="9" defaultRowHeight="13.5"/>
  <cols>
    <col min="1" max="1" width="11.375" customWidth="true"/>
    <col min="2" max="2" width="9" customWidth="true"/>
    <col min="3" max="3" width="6.25833333333333" customWidth="true"/>
    <col min="4" max="4" width="15.2416666666667" style="1" customWidth="true"/>
    <col min="5" max="5" width="7.5" style="2" customWidth="true"/>
    <col min="6" max="6" width="13.675" style="3" customWidth="true"/>
    <col min="7" max="7" width="7.375" style="3" customWidth="true"/>
    <col min="8" max="8" width="7.875" style="3" customWidth="true"/>
    <col min="9" max="9" width="8.53333333333333" style="3" customWidth="true"/>
    <col min="10" max="10" width="7.625" style="3" customWidth="true"/>
    <col min="11" max="11" width="7.75833333333333" style="3" customWidth="true"/>
    <col min="12" max="12" width="8.625" style="3" customWidth="true"/>
    <col min="13" max="13" width="7" style="3" customWidth="true"/>
    <col min="14" max="14" width="4.875" style="4" customWidth="true"/>
  </cols>
  <sheetData>
    <row r="1" ht="36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2.25" customHeight="true" spans="1:14">
      <c r="A2" s="6" t="s">
        <v>1</v>
      </c>
      <c r="B2" s="7" t="s">
        <v>2</v>
      </c>
      <c r="C2" s="7" t="s">
        <v>3</v>
      </c>
      <c r="D2" s="8" t="s">
        <v>4</v>
      </c>
      <c r="E2" s="16" t="s">
        <v>5</v>
      </c>
      <c r="F2" s="17" t="s">
        <v>6</v>
      </c>
      <c r="G2" s="16" t="s">
        <v>7</v>
      </c>
      <c r="H2" s="17" t="s">
        <v>8</v>
      </c>
      <c r="I2" s="16" t="s">
        <v>9</v>
      </c>
      <c r="J2" s="17" t="s">
        <v>10</v>
      </c>
      <c r="K2" s="16" t="s">
        <v>11</v>
      </c>
      <c r="L2" s="17" t="s">
        <v>12</v>
      </c>
      <c r="M2" s="16" t="s">
        <v>13</v>
      </c>
      <c r="N2" s="8" t="s">
        <v>14</v>
      </c>
    </row>
    <row r="3" ht="30" customHeight="true" spans="1:14">
      <c r="A3" s="9"/>
      <c r="B3" s="7"/>
      <c r="C3" s="7"/>
      <c r="D3" s="8"/>
      <c r="E3" s="16"/>
      <c r="F3" s="18" t="s">
        <v>15</v>
      </c>
      <c r="G3" s="16"/>
      <c r="H3" s="18" t="s">
        <v>16</v>
      </c>
      <c r="I3" s="16"/>
      <c r="J3" s="18" t="s">
        <v>17</v>
      </c>
      <c r="K3" s="16"/>
      <c r="L3" s="18" t="s">
        <v>18</v>
      </c>
      <c r="M3" s="16"/>
      <c r="N3" s="8"/>
    </row>
    <row r="4" ht="28" customHeight="true" spans="1:14">
      <c r="A4" s="10" t="s">
        <v>19</v>
      </c>
      <c r="B4" s="11">
        <v>3000368</v>
      </c>
      <c r="C4" s="12" t="s">
        <v>20</v>
      </c>
      <c r="D4" s="13" t="s">
        <v>21</v>
      </c>
      <c r="E4" s="13">
        <v>217.5</v>
      </c>
      <c r="F4" s="19">
        <f>E4/2/1.5*0.5</f>
        <v>36.25</v>
      </c>
      <c r="G4" s="20" t="s">
        <v>22</v>
      </c>
      <c r="H4" s="20">
        <f>G4*0.4</f>
        <v>32.4</v>
      </c>
      <c r="I4" s="20">
        <v>81.3</v>
      </c>
      <c r="J4" s="20">
        <f>I4*0.6</f>
        <v>48.78</v>
      </c>
      <c r="K4" s="20">
        <f t="shared" ref="K4:K27" si="0">H4+J4</f>
        <v>81.18</v>
      </c>
      <c r="L4" s="20">
        <f t="shared" ref="L4:L27" si="1">K4*0.5</f>
        <v>40.59</v>
      </c>
      <c r="M4" s="20">
        <f t="shared" ref="M4:M27" si="2">F4+L4</f>
        <v>76.84</v>
      </c>
      <c r="N4" s="22" t="s">
        <v>20</v>
      </c>
    </row>
    <row r="5" ht="28" customHeight="true" spans="1:14">
      <c r="A5" s="14"/>
      <c r="B5" s="11"/>
      <c r="C5" s="12"/>
      <c r="D5" s="13" t="s">
        <v>23</v>
      </c>
      <c r="E5" s="13">
        <v>213</v>
      </c>
      <c r="F5" s="19">
        <f t="shared" ref="F5:F27" si="3">E5/2/1.5*0.5</f>
        <v>35.5</v>
      </c>
      <c r="G5" s="20" t="s">
        <v>24</v>
      </c>
      <c r="H5" s="20">
        <f>G5*0.4</f>
        <v>30.88</v>
      </c>
      <c r="I5" s="20">
        <v>82</v>
      </c>
      <c r="J5" s="20">
        <f>I5*0.6</f>
        <v>49.2</v>
      </c>
      <c r="K5" s="20">
        <f t="shared" si="0"/>
        <v>80.08</v>
      </c>
      <c r="L5" s="20">
        <f t="shared" si="1"/>
        <v>40.04</v>
      </c>
      <c r="M5" s="20">
        <f t="shared" si="2"/>
        <v>75.54</v>
      </c>
      <c r="N5" s="22" t="s">
        <v>25</v>
      </c>
    </row>
    <row r="6" ht="28" customHeight="true" spans="1:14">
      <c r="A6" s="14"/>
      <c r="B6" s="11"/>
      <c r="C6" s="12"/>
      <c r="D6" s="13" t="s">
        <v>26</v>
      </c>
      <c r="E6" s="13">
        <v>213.5</v>
      </c>
      <c r="F6" s="19">
        <f t="shared" si="3"/>
        <v>35.5833333333333</v>
      </c>
      <c r="G6" s="20" t="s">
        <v>27</v>
      </c>
      <c r="H6" s="20">
        <v>0</v>
      </c>
      <c r="I6" s="20" t="s">
        <v>27</v>
      </c>
      <c r="J6" s="20">
        <v>0</v>
      </c>
      <c r="K6" s="20">
        <f t="shared" si="0"/>
        <v>0</v>
      </c>
      <c r="L6" s="20">
        <f t="shared" si="1"/>
        <v>0</v>
      </c>
      <c r="M6" s="20">
        <f t="shared" si="2"/>
        <v>35.5833333333333</v>
      </c>
      <c r="N6" s="22" t="s">
        <v>28</v>
      </c>
    </row>
    <row r="7" ht="28" customHeight="true" spans="1:14">
      <c r="A7" s="14"/>
      <c r="B7" s="11">
        <v>3000369</v>
      </c>
      <c r="C7" s="15">
        <v>1</v>
      </c>
      <c r="D7" s="13" t="s">
        <v>29</v>
      </c>
      <c r="E7" s="21">
        <v>208.5</v>
      </c>
      <c r="F7" s="19">
        <f t="shared" si="3"/>
        <v>34.75</v>
      </c>
      <c r="G7" s="20" t="s">
        <v>30</v>
      </c>
      <c r="H7" s="20">
        <f t="shared" ref="H7:H14" si="4">G7*0.4</f>
        <v>33.84</v>
      </c>
      <c r="I7" s="20">
        <v>82</v>
      </c>
      <c r="J7" s="20">
        <f t="shared" ref="J7:J14" si="5">I7*0.6</f>
        <v>49.2</v>
      </c>
      <c r="K7" s="20">
        <f t="shared" si="0"/>
        <v>83.04</v>
      </c>
      <c r="L7" s="20">
        <f t="shared" si="1"/>
        <v>41.52</v>
      </c>
      <c r="M7" s="20">
        <f t="shared" si="2"/>
        <v>76.27</v>
      </c>
      <c r="N7" s="22" t="s">
        <v>20</v>
      </c>
    </row>
    <row r="8" ht="28" customHeight="true" spans="1:14">
      <c r="A8" s="14"/>
      <c r="B8" s="11"/>
      <c r="C8" s="15"/>
      <c r="D8" s="13" t="s">
        <v>31</v>
      </c>
      <c r="E8" s="21">
        <v>211.5</v>
      </c>
      <c r="F8" s="19">
        <f t="shared" si="3"/>
        <v>35.25</v>
      </c>
      <c r="G8" s="20" t="s">
        <v>32</v>
      </c>
      <c r="H8" s="20">
        <f t="shared" si="4"/>
        <v>30.8</v>
      </c>
      <c r="I8" s="20">
        <v>80.8</v>
      </c>
      <c r="J8" s="20">
        <f t="shared" si="5"/>
        <v>48.48</v>
      </c>
      <c r="K8" s="20">
        <f t="shared" si="0"/>
        <v>79.28</v>
      </c>
      <c r="L8" s="20">
        <f t="shared" si="1"/>
        <v>39.64</v>
      </c>
      <c r="M8" s="20">
        <f t="shared" si="2"/>
        <v>74.89</v>
      </c>
      <c r="N8" s="22" t="s">
        <v>25</v>
      </c>
    </row>
    <row r="9" ht="28" customHeight="true" spans="1:14">
      <c r="A9" s="14"/>
      <c r="B9" s="11"/>
      <c r="C9" s="15"/>
      <c r="D9" s="13" t="s">
        <v>33</v>
      </c>
      <c r="E9" s="21">
        <v>207.5</v>
      </c>
      <c r="F9" s="19">
        <f t="shared" si="3"/>
        <v>34.5833333333333</v>
      </c>
      <c r="G9" s="20" t="s">
        <v>34</v>
      </c>
      <c r="H9" s="20">
        <f t="shared" si="4"/>
        <v>28.72</v>
      </c>
      <c r="I9" s="20">
        <v>77.8</v>
      </c>
      <c r="J9" s="20">
        <f t="shared" si="5"/>
        <v>46.68</v>
      </c>
      <c r="K9" s="20">
        <f t="shared" si="0"/>
        <v>75.4</v>
      </c>
      <c r="L9" s="20">
        <f t="shared" si="1"/>
        <v>37.7</v>
      </c>
      <c r="M9" s="20">
        <f t="shared" si="2"/>
        <v>72.2833333333333</v>
      </c>
      <c r="N9" s="22" t="s">
        <v>28</v>
      </c>
    </row>
    <row r="10" ht="28" customHeight="true" spans="1:14">
      <c r="A10" s="14"/>
      <c r="B10" s="15">
        <v>3000371</v>
      </c>
      <c r="C10" s="15">
        <v>1</v>
      </c>
      <c r="D10" s="13" t="s">
        <v>35</v>
      </c>
      <c r="E10" s="21">
        <v>213.5</v>
      </c>
      <c r="F10" s="19">
        <f t="shared" si="3"/>
        <v>35.5833333333333</v>
      </c>
      <c r="G10" s="20" t="s">
        <v>36</v>
      </c>
      <c r="H10" s="20">
        <f t="shared" si="4"/>
        <v>31.44</v>
      </c>
      <c r="I10" s="20">
        <v>84.2</v>
      </c>
      <c r="J10" s="20">
        <f t="shared" si="5"/>
        <v>50.52</v>
      </c>
      <c r="K10" s="20">
        <f t="shared" si="0"/>
        <v>81.96</v>
      </c>
      <c r="L10" s="20">
        <f t="shared" si="1"/>
        <v>40.98</v>
      </c>
      <c r="M10" s="20">
        <f t="shared" si="2"/>
        <v>76.5633333333333</v>
      </c>
      <c r="N10" s="22" t="s">
        <v>20</v>
      </c>
    </row>
    <row r="11" ht="28" customHeight="true" spans="1:14">
      <c r="A11" s="14"/>
      <c r="B11" s="15"/>
      <c r="C11" s="15"/>
      <c r="D11" s="13" t="s">
        <v>37</v>
      </c>
      <c r="E11" s="21">
        <v>204.5</v>
      </c>
      <c r="F11" s="19">
        <f t="shared" si="3"/>
        <v>34.0833333333333</v>
      </c>
      <c r="G11" s="20" t="s">
        <v>38</v>
      </c>
      <c r="H11" s="20">
        <f t="shared" si="4"/>
        <v>31.92</v>
      </c>
      <c r="I11" s="20">
        <v>81.2</v>
      </c>
      <c r="J11" s="20">
        <f t="shared" si="5"/>
        <v>48.72</v>
      </c>
      <c r="K11" s="20">
        <f t="shared" si="0"/>
        <v>80.64</v>
      </c>
      <c r="L11" s="20">
        <f t="shared" si="1"/>
        <v>40.32</v>
      </c>
      <c r="M11" s="20">
        <f t="shared" si="2"/>
        <v>74.4033333333333</v>
      </c>
      <c r="N11" s="22" t="s">
        <v>25</v>
      </c>
    </row>
    <row r="12" ht="28" customHeight="true" spans="1:14">
      <c r="A12" s="14"/>
      <c r="B12" s="15"/>
      <c r="C12" s="15"/>
      <c r="D12" s="13" t="s">
        <v>39</v>
      </c>
      <c r="E12" s="21">
        <v>173.5</v>
      </c>
      <c r="F12" s="19">
        <f t="shared" si="3"/>
        <v>28.9166666666667</v>
      </c>
      <c r="G12" s="20" t="s">
        <v>40</v>
      </c>
      <c r="H12" s="20">
        <f t="shared" si="4"/>
        <v>29.52</v>
      </c>
      <c r="I12" s="20">
        <v>77.8</v>
      </c>
      <c r="J12" s="20">
        <f t="shared" si="5"/>
        <v>46.68</v>
      </c>
      <c r="K12" s="20">
        <f t="shared" si="0"/>
        <v>76.2</v>
      </c>
      <c r="L12" s="20">
        <f t="shared" si="1"/>
        <v>38.1</v>
      </c>
      <c r="M12" s="20">
        <f t="shared" si="2"/>
        <v>67.0166666666667</v>
      </c>
      <c r="N12" s="22" t="s">
        <v>28</v>
      </c>
    </row>
    <row r="13" ht="28" customHeight="true" spans="1:14">
      <c r="A13" s="14"/>
      <c r="B13" s="11">
        <v>3000372</v>
      </c>
      <c r="C13" s="15">
        <v>1</v>
      </c>
      <c r="D13" s="13" t="s">
        <v>41</v>
      </c>
      <c r="E13" s="21">
        <v>215.5</v>
      </c>
      <c r="F13" s="19">
        <f t="shared" si="3"/>
        <v>35.9166666666667</v>
      </c>
      <c r="G13" s="20" t="s">
        <v>42</v>
      </c>
      <c r="H13" s="20">
        <f t="shared" si="4"/>
        <v>30.72</v>
      </c>
      <c r="I13" s="20">
        <v>86.6</v>
      </c>
      <c r="J13" s="20">
        <f t="shared" si="5"/>
        <v>51.96</v>
      </c>
      <c r="K13" s="20">
        <f t="shared" si="0"/>
        <v>82.68</v>
      </c>
      <c r="L13" s="20">
        <f t="shared" si="1"/>
        <v>41.34</v>
      </c>
      <c r="M13" s="20">
        <f t="shared" si="2"/>
        <v>77.2566666666667</v>
      </c>
      <c r="N13" s="22" t="s">
        <v>20</v>
      </c>
    </row>
    <row r="14" ht="28" customHeight="true" spans="1:14">
      <c r="A14" s="14"/>
      <c r="B14" s="11"/>
      <c r="C14" s="15"/>
      <c r="D14" s="13" t="s">
        <v>43</v>
      </c>
      <c r="E14" s="21">
        <v>192</v>
      </c>
      <c r="F14" s="19">
        <f t="shared" si="3"/>
        <v>32</v>
      </c>
      <c r="G14" s="20" t="s">
        <v>44</v>
      </c>
      <c r="H14" s="20">
        <f t="shared" si="4"/>
        <v>29.92</v>
      </c>
      <c r="I14" s="20">
        <v>76.2</v>
      </c>
      <c r="J14" s="20">
        <f t="shared" si="5"/>
        <v>45.72</v>
      </c>
      <c r="K14" s="20">
        <f t="shared" si="0"/>
        <v>75.64</v>
      </c>
      <c r="L14" s="20">
        <f t="shared" si="1"/>
        <v>37.82</v>
      </c>
      <c r="M14" s="20">
        <f t="shared" si="2"/>
        <v>69.82</v>
      </c>
      <c r="N14" s="22" t="s">
        <v>25</v>
      </c>
    </row>
    <row r="15" ht="28" customHeight="true" spans="1:14">
      <c r="A15" s="14"/>
      <c r="B15" s="11"/>
      <c r="C15" s="15"/>
      <c r="D15" s="13" t="s">
        <v>45</v>
      </c>
      <c r="E15" s="21">
        <v>193.5</v>
      </c>
      <c r="F15" s="19">
        <f t="shared" si="3"/>
        <v>32.25</v>
      </c>
      <c r="G15" s="20" t="s">
        <v>27</v>
      </c>
      <c r="H15" s="20">
        <v>0</v>
      </c>
      <c r="I15" s="20" t="s">
        <v>27</v>
      </c>
      <c r="J15" s="20">
        <v>0</v>
      </c>
      <c r="K15" s="20">
        <f t="shared" si="0"/>
        <v>0</v>
      </c>
      <c r="L15" s="20">
        <f t="shared" si="1"/>
        <v>0</v>
      </c>
      <c r="M15" s="20">
        <f t="shared" si="2"/>
        <v>32.25</v>
      </c>
      <c r="N15" s="22" t="s">
        <v>28</v>
      </c>
    </row>
    <row r="16" ht="28" customHeight="true" spans="1:14">
      <c r="A16" s="14"/>
      <c r="B16" s="11">
        <v>3000373</v>
      </c>
      <c r="C16" s="15">
        <v>1</v>
      </c>
      <c r="D16" s="13" t="s">
        <v>46</v>
      </c>
      <c r="E16" s="21">
        <v>200</v>
      </c>
      <c r="F16" s="19">
        <f t="shared" si="3"/>
        <v>33.3333333333333</v>
      </c>
      <c r="G16" s="20" t="s">
        <v>47</v>
      </c>
      <c r="H16" s="20">
        <f t="shared" ref="H16:H23" si="6">G16*0.4</f>
        <v>31.2</v>
      </c>
      <c r="I16" s="20">
        <v>86.6</v>
      </c>
      <c r="J16" s="20">
        <f t="shared" ref="J16:J23" si="7">I16*0.6</f>
        <v>51.96</v>
      </c>
      <c r="K16" s="20">
        <f t="shared" si="0"/>
        <v>83.16</v>
      </c>
      <c r="L16" s="20">
        <f t="shared" si="1"/>
        <v>41.58</v>
      </c>
      <c r="M16" s="20">
        <f t="shared" si="2"/>
        <v>74.9133333333333</v>
      </c>
      <c r="N16" s="22" t="s">
        <v>20</v>
      </c>
    </row>
    <row r="17" ht="28" customHeight="true" spans="1:14">
      <c r="A17" s="14"/>
      <c r="B17" s="11"/>
      <c r="C17" s="15"/>
      <c r="D17" s="13" t="s">
        <v>48</v>
      </c>
      <c r="E17" s="21">
        <v>193.5</v>
      </c>
      <c r="F17" s="19">
        <f t="shared" si="3"/>
        <v>32.25</v>
      </c>
      <c r="G17" s="20" t="s">
        <v>49</v>
      </c>
      <c r="H17" s="20">
        <f t="shared" si="6"/>
        <v>32.24</v>
      </c>
      <c r="I17" s="20">
        <v>84.2</v>
      </c>
      <c r="J17" s="20">
        <f t="shared" si="7"/>
        <v>50.52</v>
      </c>
      <c r="K17" s="20">
        <f t="shared" si="0"/>
        <v>82.76</v>
      </c>
      <c r="L17" s="20">
        <f t="shared" si="1"/>
        <v>41.38</v>
      </c>
      <c r="M17" s="20">
        <f t="shared" si="2"/>
        <v>73.63</v>
      </c>
      <c r="N17" s="22" t="s">
        <v>25</v>
      </c>
    </row>
    <row r="18" ht="28" customHeight="true" spans="1:14">
      <c r="A18" s="14"/>
      <c r="B18" s="11"/>
      <c r="C18" s="15"/>
      <c r="D18" s="13" t="s">
        <v>50</v>
      </c>
      <c r="E18" s="21">
        <v>197</v>
      </c>
      <c r="F18" s="19">
        <f t="shared" si="3"/>
        <v>32.8333333333333</v>
      </c>
      <c r="G18" s="20" t="s">
        <v>47</v>
      </c>
      <c r="H18" s="20">
        <f t="shared" si="6"/>
        <v>31.2</v>
      </c>
      <c r="I18" s="20">
        <v>82</v>
      </c>
      <c r="J18" s="20">
        <f t="shared" si="7"/>
        <v>49.2</v>
      </c>
      <c r="K18" s="20">
        <f t="shared" si="0"/>
        <v>80.4</v>
      </c>
      <c r="L18" s="20">
        <f t="shared" si="1"/>
        <v>40.2</v>
      </c>
      <c r="M18" s="20">
        <f t="shared" si="2"/>
        <v>73.0333333333333</v>
      </c>
      <c r="N18" s="22" t="s">
        <v>28</v>
      </c>
    </row>
    <row r="19" ht="28" customHeight="true" spans="1:14">
      <c r="A19" s="14"/>
      <c r="B19" s="11">
        <v>3000374</v>
      </c>
      <c r="C19" s="15">
        <v>2</v>
      </c>
      <c r="D19" s="13" t="s">
        <v>51</v>
      </c>
      <c r="E19" s="21">
        <v>197.5</v>
      </c>
      <c r="F19" s="19">
        <f t="shared" si="3"/>
        <v>32.9166666666667</v>
      </c>
      <c r="G19" s="20" t="s">
        <v>52</v>
      </c>
      <c r="H19" s="20">
        <f t="shared" si="6"/>
        <v>33.76</v>
      </c>
      <c r="I19" s="20">
        <v>86</v>
      </c>
      <c r="J19" s="20">
        <f t="shared" si="7"/>
        <v>51.6</v>
      </c>
      <c r="K19" s="20">
        <f t="shared" si="0"/>
        <v>85.36</v>
      </c>
      <c r="L19" s="20">
        <f t="shared" si="1"/>
        <v>42.68</v>
      </c>
      <c r="M19" s="20">
        <f t="shared" si="2"/>
        <v>75.5966666666667</v>
      </c>
      <c r="N19" s="22" t="s">
        <v>20</v>
      </c>
    </row>
    <row r="20" ht="28" customHeight="true" spans="1:14">
      <c r="A20" s="14"/>
      <c r="B20" s="11"/>
      <c r="C20" s="15"/>
      <c r="D20" s="13" t="s">
        <v>53</v>
      </c>
      <c r="E20" s="21">
        <v>196.5</v>
      </c>
      <c r="F20" s="19">
        <f t="shared" si="3"/>
        <v>32.75</v>
      </c>
      <c r="G20" s="20" t="s">
        <v>49</v>
      </c>
      <c r="H20" s="20">
        <f t="shared" si="6"/>
        <v>32.24</v>
      </c>
      <c r="I20" s="20">
        <v>83.9</v>
      </c>
      <c r="J20" s="20">
        <f t="shared" si="7"/>
        <v>50.34</v>
      </c>
      <c r="K20" s="20">
        <f t="shared" si="0"/>
        <v>82.58</v>
      </c>
      <c r="L20" s="20">
        <f t="shared" si="1"/>
        <v>41.29</v>
      </c>
      <c r="M20" s="20">
        <f t="shared" si="2"/>
        <v>74.04</v>
      </c>
      <c r="N20" s="22" t="s">
        <v>25</v>
      </c>
    </row>
    <row r="21" ht="28" customHeight="true" spans="1:14">
      <c r="A21" s="14"/>
      <c r="B21" s="11"/>
      <c r="C21" s="15"/>
      <c r="D21" s="13" t="s">
        <v>54</v>
      </c>
      <c r="E21" s="21">
        <v>199</v>
      </c>
      <c r="F21" s="19">
        <f t="shared" si="3"/>
        <v>33.1666666666667</v>
      </c>
      <c r="G21" s="20" t="s">
        <v>36</v>
      </c>
      <c r="H21" s="20">
        <f t="shared" si="6"/>
        <v>31.44</v>
      </c>
      <c r="I21" s="20">
        <v>80.8</v>
      </c>
      <c r="J21" s="20">
        <f t="shared" si="7"/>
        <v>48.48</v>
      </c>
      <c r="K21" s="20">
        <f t="shared" si="0"/>
        <v>79.92</v>
      </c>
      <c r="L21" s="20">
        <f t="shared" si="1"/>
        <v>39.96</v>
      </c>
      <c r="M21" s="20">
        <f t="shared" si="2"/>
        <v>73.1266666666667</v>
      </c>
      <c r="N21" s="22" t="s">
        <v>28</v>
      </c>
    </row>
    <row r="22" ht="28" customHeight="true" spans="1:14">
      <c r="A22" s="14"/>
      <c r="B22" s="11"/>
      <c r="C22" s="15"/>
      <c r="D22" s="13" t="s">
        <v>55</v>
      </c>
      <c r="E22" s="21">
        <v>193.5</v>
      </c>
      <c r="F22" s="19">
        <f t="shared" si="3"/>
        <v>32.25</v>
      </c>
      <c r="G22" s="20" t="s">
        <v>56</v>
      </c>
      <c r="H22" s="20">
        <f t="shared" si="6"/>
        <v>31.84</v>
      </c>
      <c r="I22" s="20">
        <v>78</v>
      </c>
      <c r="J22" s="20">
        <f t="shared" si="7"/>
        <v>46.8</v>
      </c>
      <c r="K22" s="20">
        <f t="shared" si="0"/>
        <v>78.64</v>
      </c>
      <c r="L22" s="20">
        <f t="shared" si="1"/>
        <v>39.32</v>
      </c>
      <c r="M22" s="20">
        <f t="shared" si="2"/>
        <v>71.57</v>
      </c>
      <c r="N22" s="22" t="s">
        <v>57</v>
      </c>
    </row>
    <row r="23" ht="28" customHeight="true" spans="1:14">
      <c r="A23" s="14"/>
      <c r="B23" s="11"/>
      <c r="C23" s="15"/>
      <c r="D23" s="13" t="s">
        <v>58</v>
      </c>
      <c r="E23" s="21">
        <v>179.5</v>
      </c>
      <c r="F23" s="19">
        <f t="shared" si="3"/>
        <v>29.9166666666667</v>
      </c>
      <c r="G23" s="20" t="s">
        <v>59</v>
      </c>
      <c r="H23" s="20">
        <f t="shared" si="6"/>
        <v>33.2</v>
      </c>
      <c r="I23" s="20">
        <v>83.2</v>
      </c>
      <c r="J23" s="20">
        <f t="shared" si="7"/>
        <v>49.92</v>
      </c>
      <c r="K23" s="20">
        <f t="shared" si="0"/>
        <v>83.12</v>
      </c>
      <c r="L23" s="20">
        <f t="shared" si="1"/>
        <v>41.56</v>
      </c>
      <c r="M23" s="20">
        <f t="shared" si="2"/>
        <v>71.4766666666667</v>
      </c>
      <c r="N23" s="22" t="s">
        <v>60</v>
      </c>
    </row>
    <row r="24" ht="28" customHeight="true" spans="1:14">
      <c r="A24" s="14"/>
      <c r="B24" s="11"/>
      <c r="C24" s="15"/>
      <c r="D24" s="13" t="s">
        <v>61</v>
      </c>
      <c r="E24" s="21">
        <v>183.5</v>
      </c>
      <c r="F24" s="19">
        <f t="shared" si="3"/>
        <v>30.5833333333333</v>
      </c>
      <c r="G24" s="20" t="s">
        <v>27</v>
      </c>
      <c r="H24" s="20">
        <v>0</v>
      </c>
      <c r="I24" s="20" t="s">
        <v>27</v>
      </c>
      <c r="J24" s="20">
        <v>0</v>
      </c>
      <c r="K24" s="20">
        <f t="shared" si="0"/>
        <v>0</v>
      </c>
      <c r="L24" s="20">
        <f t="shared" si="1"/>
        <v>0</v>
      </c>
      <c r="M24" s="20">
        <f t="shared" si="2"/>
        <v>30.5833333333333</v>
      </c>
      <c r="N24" s="22" t="s">
        <v>62</v>
      </c>
    </row>
    <row r="25" ht="28" customHeight="true" spans="1:14">
      <c r="A25" s="14"/>
      <c r="B25" s="11">
        <v>3000375</v>
      </c>
      <c r="C25" s="15">
        <v>1</v>
      </c>
      <c r="D25" s="13" t="s">
        <v>63</v>
      </c>
      <c r="E25" s="21">
        <v>236</v>
      </c>
      <c r="F25" s="19">
        <f t="shared" si="3"/>
        <v>39.3333333333333</v>
      </c>
      <c r="G25" s="20" t="s">
        <v>24</v>
      </c>
      <c r="H25" s="20">
        <f>G25*0.4</f>
        <v>30.88</v>
      </c>
      <c r="I25" s="20">
        <v>83</v>
      </c>
      <c r="J25" s="20">
        <f>I25*0.6</f>
        <v>49.8</v>
      </c>
      <c r="K25" s="20">
        <f t="shared" si="0"/>
        <v>80.68</v>
      </c>
      <c r="L25" s="20">
        <f t="shared" si="1"/>
        <v>40.34</v>
      </c>
      <c r="M25" s="20">
        <f t="shared" si="2"/>
        <v>79.6733333333333</v>
      </c>
      <c r="N25" s="22" t="s">
        <v>20</v>
      </c>
    </row>
    <row r="26" ht="28" customHeight="true" spans="1:14">
      <c r="A26" s="14"/>
      <c r="B26" s="11"/>
      <c r="C26" s="15"/>
      <c r="D26" s="13" t="s">
        <v>64</v>
      </c>
      <c r="E26" s="21">
        <v>210.5</v>
      </c>
      <c r="F26" s="19">
        <f t="shared" si="3"/>
        <v>35.0833333333333</v>
      </c>
      <c r="G26" s="20" t="s">
        <v>65</v>
      </c>
      <c r="H26" s="20">
        <f>G26*0.4</f>
        <v>32.96</v>
      </c>
      <c r="I26" s="20">
        <v>82.8</v>
      </c>
      <c r="J26" s="20">
        <f>I26*0.6</f>
        <v>49.68</v>
      </c>
      <c r="K26" s="20">
        <f t="shared" si="0"/>
        <v>82.64</v>
      </c>
      <c r="L26" s="20">
        <f t="shared" si="1"/>
        <v>41.32</v>
      </c>
      <c r="M26" s="20">
        <f t="shared" si="2"/>
        <v>76.4033333333333</v>
      </c>
      <c r="N26" s="22" t="s">
        <v>25</v>
      </c>
    </row>
    <row r="27" ht="28" customHeight="true" spans="1:14">
      <c r="A27" s="14"/>
      <c r="B27" s="11"/>
      <c r="C27" s="15"/>
      <c r="D27" s="13" t="s">
        <v>66</v>
      </c>
      <c r="E27" s="21">
        <v>212</v>
      </c>
      <c r="F27" s="19">
        <f t="shared" si="3"/>
        <v>35.3333333333333</v>
      </c>
      <c r="G27" s="20" t="s">
        <v>67</v>
      </c>
      <c r="H27" s="20">
        <f>G27*0.4</f>
        <v>31.04</v>
      </c>
      <c r="I27" s="20">
        <v>79.6</v>
      </c>
      <c r="J27" s="20">
        <f>I27*0.6</f>
        <v>47.76</v>
      </c>
      <c r="K27" s="20">
        <f t="shared" si="0"/>
        <v>78.8</v>
      </c>
      <c r="L27" s="20">
        <f t="shared" si="1"/>
        <v>39.4</v>
      </c>
      <c r="M27" s="20">
        <f t="shared" si="2"/>
        <v>74.7333333333333</v>
      </c>
      <c r="N27" s="22" t="s">
        <v>28</v>
      </c>
    </row>
  </sheetData>
  <mergeCells count="26">
    <mergeCell ref="A1:N1"/>
    <mergeCell ref="A2:A3"/>
    <mergeCell ref="A4:A27"/>
    <mergeCell ref="B2:B3"/>
    <mergeCell ref="B4:B6"/>
    <mergeCell ref="B7:B9"/>
    <mergeCell ref="B10:B12"/>
    <mergeCell ref="B13:B15"/>
    <mergeCell ref="B16:B18"/>
    <mergeCell ref="B19:B24"/>
    <mergeCell ref="B25:B27"/>
    <mergeCell ref="C2:C3"/>
    <mergeCell ref="C4:C6"/>
    <mergeCell ref="C7:C9"/>
    <mergeCell ref="C10:C12"/>
    <mergeCell ref="C13:C15"/>
    <mergeCell ref="C16:C18"/>
    <mergeCell ref="C19:C24"/>
    <mergeCell ref="C25:C27"/>
    <mergeCell ref="D2:D3"/>
    <mergeCell ref="E2:E3"/>
    <mergeCell ref="G2:G3"/>
    <mergeCell ref="I2:I3"/>
    <mergeCell ref="K2:K3"/>
    <mergeCell ref="M2:M3"/>
    <mergeCell ref="N2:N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nynct</cp:lastModifiedBy>
  <dcterms:created xsi:type="dcterms:W3CDTF">2006-09-19T19:21:00Z</dcterms:created>
  <cp:lastPrinted>2021-08-07T14:41:00Z</cp:lastPrinted>
  <dcterms:modified xsi:type="dcterms:W3CDTF">2024-06-24T15:25:24Z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