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罗\Desktop\"/>
    </mc:Choice>
  </mc:AlternateContent>
  <xr:revisionPtr revIDLastSave="0" documentId="13_ncr:1_{09817B18-8FD4-4B90-BCFB-502DE4B17D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绩" sheetId="17" r:id="rId1"/>
  </sheets>
  <definedNames>
    <definedName name="_xlnm.Print_Titles" localSheetId="0">成绩!$2:$5</definedName>
  </definedNames>
  <calcPr calcId="181029"/>
</workbook>
</file>

<file path=xl/calcChain.xml><?xml version="1.0" encoding="utf-8"?>
<calcChain xmlns="http://schemas.openxmlformats.org/spreadsheetml/2006/main">
  <c r="I27" i="17" l="1"/>
  <c r="G27" i="17"/>
  <c r="J27" i="17" s="1"/>
  <c r="K27" i="17" s="1"/>
  <c r="L27" i="17" s="1"/>
  <c r="E27" i="17"/>
  <c r="I26" i="17"/>
  <c r="G26" i="17"/>
  <c r="J26" i="17" s="1"/>
  <c r="K26" i="17" s="1"/>
  <c r="L26" i="17" s="1"/>
  <c r="E26" i="17"/>
  <c r="J25" i="17"/>
  <c r="K25" i="17" s="1"/>
  <c r="L25" i="17" s="1"/>
  <c r="I25" i="17"/>
  <c r="G25" i="17"/>
  <c r="E25" i="17"/>
  <c r="I24" i="17"/>
  <c r="G24" i="17"/>
  <c r="J24" i="17" s="1"/>
  <c r="K24" i="17" s="1"/>
  <c r="L24" i="17" s="1"/>
  <c r="E24" i="17"/>
  <c r="J23" i="17"/>
  <c r="K23" i="17" s="1"/>
  <c r="L23" i="17" s="1"/>
  <c r="I23" i="17"/>
  <c r="G23" i="17"/>
  <c r="E23" i="17"/>
  <c r="I22" i="17"/>
  <c r="G22" i="17"/>
  <c r="J22" i="17" s="1"/>
  <c r="K22" i="17" s="1"/>
  <c r="L22" i="17" s="1"/>
  <c r="E22" i="17"/>
  <c r="J21" i="17"/>
  <c r="K21" i="17" s="1"/>
  <c r="L21" i="17" s="1"/>
  <c r="I21" i="17"/>
  <c r="G21" i="17"/>
  <c r="E21" i="17"/>
  <c r="I20" i="17"/>
  <c r="G20" i="17"/>
  <c r="J20" i="17" s="1"/>
  <c r="K20" i="17" s="1"/>
  <c r="L20" i="17" s="1"/>
  <c r="E20" i="17"/>
  <c r="J19" i="17"/>
  <c r="K19" i="17" s="1"/>
  <c r="L19" i="17" s="1"/>
  <c r="I19" i="17"/>
  <c r="G19" i="17"/>
  <c r="E19" i="17"/>
  <c r="I18" i="17"/>
  <c r="G18" i="17"/>
  <c r="J18" i="17" s="1"/>
  <c r="K18" i="17" s="1"/>
  <c r="L18" i="17" s="1"/>
  <c r="E18" i="17"/>
  <c r="J17" i="17"/>
  <c r="K17" i="17" s="1"/>
  <c r="L17" i="17" s="1"/>
  <c r="I17" i="17"/>
  <c r="G17" i="17"/>
  <c r="E17" i="17"/>
  <c r="I16" i="17"/>
  <c r="G16" i="17"/>
  <c r="J16" i="17" s="1"/>
  <c r="K16" i="17" s="1"/>
  <c r="L16" i="17" s="1"/>
  <c r="E16" i="17"/>
  <c r="J15" i="17"/>
  <c r="K15" i="17" s="1"/>
  <c r="L15" i="17" s="1"/>
  <c r="I15" i="17"/>
  <c r="G15" i="17"/>
  <c r="E15" i="17"/>
  <c r="I14" i="17"/>
  <c r="G14" i="17"/>
  <c r="J14" i="17" s="1"/>
  <c r="K14" i="17" s="1"/>
  <c r="L14" i="17" s="1"/>
  <c r="E14" i="17"/>
  <c r="J13" i="17"/>
  <c r="K13" i="17" s="1"/>
  <c r="L13" i="17" s="1"/>
  <c r="I13" i="17"/>
  <c r="G13" i="17"/>
  <c r="E13" i="17"/>
  <c r="I12" i="17"/>
  <c r="G12" i="17"/>
  <c r="J12" i="17" s="1"/>
  <c r="K12" i="17" s="1"/>
  <c r="L12" i="17" s="1"/>
  <c r="E12" i="17"/>
  <c r="J11" i="17"/>
  <c r="K11" i="17" s="1"/>
  <c r="L11" i="17" s="1"/>
  <c r="I11" i="17"/>
  <c r="G11" i="17"/>
  <c r="E11" i="17"/>
  <c r="I10" i="17"/>
  <c r="G10" i="17"/>
  <c r="J10" i="17" s="1"/>
  <c r="K10" i="17" s="1"/>
  <c r="L10" i="17" s="1"/>
  <c r="E10" i="17"/>
  <c r="J9" i="17"/>
  <c r="K9" i="17" s="1"/>
  <c r="L9" i="17" s="1"/>
  <c r="I9" i="17"/>
  <c r="G9" i="17"/>
  <c r="E9" i="17"/>
  <c r="I8" i="17"/>
  <c r="G8" i="17"/>
  <c r="J8" i="17" s="1"/>
  <c r="K8" i="17" s="1"/>
  <c r="L8" i="17" s="1"/>
  <c r="E8" i="17"/>
  <c r="J7" i="17"/>
  <c r="K7" i="17" s="1"/>
  <c r="L7" i="17" s="1"/>
  <c r="I7" i="17"/>
  <c r="G7" i="17"/>
  <c r="E7" i="17"/>
  <c r="I6" i="17"/>
  <c r="G6" i="17"/>
  <c r="J6" i="17" s="1"/>
  <c r="K6" i="17" s="1"/>
  <c r="L6" i="17" s="1"/>
  <c r="E6" i="17"/>
</calcChain>
</file>

<file path=xl/sharedStrings.xml><?xml version="1.0" encoding="utf-8"?>
<sst xmlns="http://schemas.openxmlformats.org/spreadsheetml/2006/main" count="57" uniqueCount="49">
  <si>
    <t>附件</t>
  </si>
  <si>
    <t>安徽省经济信息中心2024年度公开招聘工作人员考试最终成绩排名</t>
  </si>
  <si>
    <r>
      <rPr>
        <sz val="13"/>
        <rFont val="黑体"/>
        <charset val="134"/>
      </rPr>
      <t>岗位代码</t>
    </r>
  </si>
  <si>
    <r>
      <rPr>
        <sz val="13"/>
        <rFont val="黑体"/>
        <charset val="134"/>
      </rPr>
      <t>招聘人数</t>
    </r>
  </si>
  <si>
    <r>
      <rPr>
        <sz val="13"/>
        <color indexed="8"/>
        <rFont val="黑体"/>
        <charset val="134"/>
      </rPr>
      <t>准考证号</t>
    </r>
  </si>
  <si>
    <r>
      <rPr>
        <sz val="13"/>
        <rFont val="黑体"/>
        <charset val="134"/>
      </rPr>
      <t>统考笔试成绩（</t>
    </r>
    <r>
      <rPr>
        <sz val="13"/>
        <rFont val="Times New Roman"/>
        <family val="1"/>
      </rPr>
      <t>50%</t>
    </r>
    <r>
      <rPr>
        <sz val="13"/>
        <rFont val="黑体"/>
        <charset val="134"/>
      </rPr>
      <t>）</t>
    </r>
  </si>
  <si>
    <r>
      <rPr>
        <sz val="13"/>
        <rFont val="黑体"/>
        <charset val="134"/>
      </rPr>
      <t>专业测试成绩（</t>
    </r>
    <r>
      <rPr>
        <sz val="13"/>
        <rFont val="Times New Roman"/>
        <family val="1"/>
      </rPr>
      <t>50%</t>
    </r>
    <r>
      <rPr>
        <sz val="13"/>
        <rFont val="黑体"/>
        <charset val="134"/>
      </rPr>
      <t>）</t>
    </r>
  </si>
  <si>
    <r>
      <rPr>
        <sz val="13"/>
        <rFont val="黑体"/>
        <charset val="134"/>
      </rPr>
      <t>最终成绩</t>
    </r>
  </si>
  <si>
    <r>
      <rPr>
        <sz val="13"/>
        <rFont val="黑体"/>
        <charset val="134"/>
      </rPr>
      <t>排名</t>
    </r>
  </si>
  <si>
    <r>
      <rPr>
        <sz val="13"/>
        <rFont val="黑体"/>
        <charset val="134"/>
      </rPr>
      <t>是否</t>
    </r>
    <r>
      <rPr>
        <sz val="13"/>
        <rFont val="Times New Roman"/>
        <family val="1"/>
      </rPr>
      <t xml:space="preserve">
</t>
    </r>
    <r>
      <rPr>
        <sz val="13"/>
        <rFont val="黑体"/>
        <charset val="134"/>
      </rPr>
      <t>列为体检考察对象</t>
    </r>
  </si>
  <si>
    <r>
      <rPr>
        <sz val="13"/>
        <color indexed="8"/>
        <rFont val="黑体"/>
        <charset val="134"/>
      </rPr>
      <t>备注</t>
    </r>
  </si>
  <si>
    <r>
      <rPr>
        <sz val="13"/>
        <rFont val="黑体"/>
        <charset val="134"/>
      </rPr>
      <t>统考笔试成绩</t>
    </r>
  </si>
  <si>
    <r>
      <rPr>
        <sz val="13"/>
        <rFont val="黑体"/>
        <charset val="134"/>
      </rPr>
      <t>计入最终成绩</t>
    </r>
    <r>
      <rPr>
        <sz val="13"/>
        <rFont val="Times New Roman"/>
        <family val="1"/>
      </rPr>
      <t xml:space="preserve">
</t>
    </r>
    <r>
      <rPr>
        <sz val="13"/>
        <rFont val="黑体"/>
        <charset val="134"/>
      </rPr>
      <t>（统考笔试成绩</t>
    </r>
    <r>
      <rPr>
        <sz val="13"/>
        <rFont val="Times New Roman"/>
        <family val="1"/>
      </rPr>
      <t>÷2÷1.5×0.5)</t>
    </r>
  </si>
  <si>
    <r>
      <rPr>
        <sz val="13"/>
        <rFont val="黑体"/>
        <charset val="134"/>
      </rPr>
      <t>专业笔试成绩（</t>
    </r>
    <r>
      <rPr>
        <sz val="13"/>
        <rFont val="Times New Roman"/>
        <family val="1"/>
      </rPr>
      <t>60%</t>
    </r>
    <r>
      <rPr>
        <sz val="13"/>
        <rFont val="黑体"/>
        <charset val="134"/>
      </rPr>
      <t>）</t>
    </r>
  </si>
  <si>
    <r>
      <rPr>
        <sz val="13"/>
        <rFont val="黑体"/>
        <charset val="134"/>
      </rPr>
      <t>专业面试成绩（</t>
    </r>
    <r>
      <rPr>
        <sz val="13"/>
        <rFont val="Times New Roman"/>
        <family val="1"/>
      </rPr>
      <t>40%</t>
    </r>
    <r>
      <rPr>
        <sz val="13"/>
        <rFont val="黑体"/>
        <charset val="134"/>
      </rPr>
      <t>）</t>
    </r>
  </si>
  <si>
    <r>
      <rPr>
        <sz val="13"/>
        <rFont val="黑体"/>
        <charset val="134"/>
      </rPr>
      <t>专业测试成绩</t>
    </r>
  </si>
  <si>
    <r>
      <rPr>
        <sz val="13"/>
        <rFont val="黑体"/>
        <charset val="134"/>
      </rPr>
      <t>计入最终成绩</t>
    </r>
    <r>
      <rPr>
        <sz val="13"/>
        <rFont val="Times New Roman"/>
        <family val="1"/>
      </rPr>
      <t xml:space="preserve">
</t>
    </r>
    <r>
      <rPr>
        <sz val="13"/>
        <rFont val="黑体"/>
        <charset val="134"/>
      </rPr>
      <t>（专业测试成绩</t>
    </r>
    <r>
      <rPr>
        <sz val="13"/>
        <rFont val="Times New Roman"/>
        <family val="1"/>
      </rPr>
      <t>×0.5</t>
    </r>
    <r>
      <rPr>
        <sz val="13"/>
        <rFont val="黑体"/>
        <charset val="134"/>
      </rPr>
      <t>）</t>
    </r>
  </si>
  <si>
    <r>
      <rPr>
        <sz val="13"/>
        <rFont val="黑体"/>
        <charset val="134"/>
      </rPr>
      <t>成绩</t>
    </r>
    <r>
      <rPr>
        <sz val="13"/>
        <rFont val="Times New Roman"/>
        <family val="1"/>
      </rPr>
      <t>×60%</t>
    </r>
  </si>
  <si>
    <r>
      <rPr>
        <sz val="13"/>
        <rFont val="黑体"/>
        <charset val="134"/>
      </rPr>
      <t>成绩</t>
    </r>
    <r>
      <rPr>
        <sz val="13"/>
        <rFont val="Times New Roman"/>
        <family val="1"/>
      </rPr>
      <t>×40%</t>
    </r>
  </si>
  <si>
    <t>3000084</t>
  </si>
  <si>
    <r>
      <t>2</t>
    </r>
    <r>
      <rPr>
        <sz val="14"/>
        <rFont val="仿宋_GB2312"/>
        <charset val="134"/>
      </rPr>
      <t>人</t>
    </r>
  </si>
  <si>
    <t>3134300202327</t>
  </si>
  <si>
    <r>
      <rPr>
        <sz val="14"/>
        <rFont val="仿宋_GB2312"/>
        <charset val="134"/>
      </rPr>
      <t>是</t>
    </r>
  </si>
  <si>
    <t>3134300202401</t>
  </si>
  <si>
    <t>3134300202328</t>
  </si>
  <si>
    <t>3134300202403</t>
  </si>
  <si>
    <t>3134300202406</t>
  </si>
  <si>
    <t>3134300202329</t>
  </si>
  <si>
    <t>放弃专业面试</t>
  </si>
  <si>
    <t>3134300202405</t>
  </si>
  <si>
    <r>
      <rPr>
        <sz val="14"/>
        <color indexed="8"/>
        <rFont val="仿宋_GB2312"/>
        <charset val="134"/>
      </rPr>
      <t>放弃专业测试</t>
    </r>
  </si>
  <si>
    <r>
      <t>3</t>
    </r>
    <r>
      <rPr>
        <sz val="14"/>
        <color indexed="8"/>
        <rFont val="仿宋_GB2312"/>
        <charset val="134"/>
      </rPr>
      <t>人</t>
    </r>
  </si>
  <si>
    <t>2134301401917</t>
  </si>
  <si>
    <r>
      <rPr>
        <sz val="14"/>
        <color indexed="8"/>
        <rFont val="仿宋_GB2312"/>
        <charset val="134"/>
      </rPr>
      <t>是</t>
    </r>
  </si>
  <si>
    <t>2134301401905</t>
  </si>
  <si>
    <t>2134301401924</t>
  </si>
  <si>
    <t>2134301401928</t>
  </si>
  <si>
    <t>2134301401911</t>
  </si>
  <si>
    <t>2134301401920</t>
  </si>
  <si>
    <t>2134301402006</t>
  </si>
  <si>
    <t>2134301402021</t>
  </si>
  <si>
    <t>2134301401904</t>
  </si>
  <si>
    <t>2134301402007</t>
  </si>
  <si>
    <t>2134301402019</t>
  </si>
  <si>
    <t>2134301402004</t>
  </si>
  <si>
    <t>2134301402016</t>
  </si>
  <si>
    <t>2134301401906</t>
  </si>
  <si>
    <t>2134301402013</t>
  </si>
  <si>
    <r>
      <rPr>
        <sz val="13"/>
        <rFont val="黑体"/>
        <family val="3"/>
        <charset val="134"/>
      </rPr>
      <t>成绩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</si>
</sst>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.00;[Red]0.00"/>
  </numFmts>
  <fonts count="17" x14ac:knownFonts="1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4"/>
      <color indexed="8"/>
      <name val="仿宋_GB2312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4"/>
      <color indexed="8"/>
      <name val="黑体"/>
      <charset val="134"/>
    </font>
    <font>
      <sz val="22"/>
      <name val="方正小标宋简体"/>
      <charset val="134"/>
    </font>
    <font>
      <sz val="13"/>
      <name val="Times New Roman"/>
      <family val="1"/>
    </font>
    <font>
      <sz val="13"/>
      <color indexed="8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3"/>
      <name val="黑体"/>
      <charset val="134"/>
    </font>
    <font>
      <sz val="13"/>
      <color indexed="8"/>
      <name val="黑体"/>
      <charset val="134"/>
    </font>
    <font>
      <sz val="14"/>
      <name val="仿宋_GB2312"/>
      <charset val="134"/>
    </font>
    <font>
      <sz val="9"/>
      <name val="宋体"/>
      <charset val="134"/>
    </font>
    <font>
      <sz val="13"/>
      <name val="黑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zoomScale="90" zoomScaleNormal="90" workbookViewId="0">
      <selection activeCell="S7" sqref="S7"/>
    </sheetView>
  </sheetViews>
  <sheetFormatPr defaultColWidth="9" defaultRowHeight="14.25" x14ac:dyDescent="0.15"/>
  <cols>
    <col min="1" max="1" width="11.125" customWidth="1"/>
    <col min="2" max="2" width="10.125" customWidth="1"/>
    <col min="3" max="3" width="19.875" style="4" customWidth="1"/>
    <col min="4" max="4" width="10.875" customWidth="1"/>
    <col min="5" max="5" width="18" customWidth="1"/>
    <col min="6" max="6" width="9.5" style="45" customWidth="1"/>
    <col min="7" max="7" width="12.5" customWidth="1"/>
    <col min="8" max="8" width="9.875" style="45" customWidth="1"/>
    <col min="9" max="9" width="12.625" customWidth="1"/>
    <col min="10" max="10" width="14" customWidth="1"/>
    <col min="11" max="11" width="18" customWidth="1"/>
    <col min="12" max="12" width="10.875" style="5" customWidth="1"/>
    <col min="13" max="13" width="7.875" customWidth="1"/>
    <col min="14" max="14" width="6.75" customWidth="1"/>
    <col min="15" max="15" width="18.75" style="6" customWidth="1"/>
  </cols>
  <sheetData>
    <row r="1" spans="1:15" ht="35.2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54.95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1" customFormat="1" ht="35.1" customHeight="1" x14ac:dyDescent="0.15">
      <c r="A3" s="25" t="s">
        <v>2</v>
      </c>
      <c r="B3" s="30" t="s">
        <v>3</v>
      </c>
      <c r="C3" s="36" t="s">
        <v>4</v>
      </c>
      <c r="D3" s="21" t="s">
        <v>5</v>
      </c>
      <c r="E3" s="21"/>
      <c r="F3" s="22" t="s">
        <v>6</v>
      </c>
      <c r="G3" s="23"/>
      <c r="H3" s="23"/>
      <c r="I3" s="23"/>
      <c r="J3" s="23"/>
      <c r="K3" s="24"/>
      <c r="L3" s="21" t="s">
        <v>7</v>
      </c>
      <c r="M3" s="38" t="s">
        <v>8</v>
      </c>
      <c r="N3" s="38" t="s">
        <v>9</v>
      </c>
      <c r="O3" s="42" t="s">
        <v>10</v>
      </c>
    </row>
    <row r="4" spans="1:15" s="1" customFormat="1" ht="35.1" customHeight="1" x14ac:dyDescent="0.15">
      <c r="A4" s="25"/>
      <c r="B4" s="31"/>
      <c r="C4" s="36"/>
      <c r="D4" s="38" t="s">
        <v>11</v>
      </c>
      <c r="E4" s="40" t="s">
        <v>12</v>
      </c>
      <c r="F4" s="21" t="s">
        <v>13</v>
      </c>
      <c r="G4" s="21"/>
      <c r="H4" s="21" t="s">
        <v>14</v>
      </c>
      <c r="I4" s="21"/>
      <c r="J4" s="21" t="s">
        <v>15</v>
      </c>
      <c r="K4" s="21" t="s">
        <v>16</v>
      </c>
      <c r="L4" s="21"/>
      <c r="M4" s="41"/>
      <c r="N4" s="41"/>
      <c r="O4" s="43"/>
    </row>
    <row r="5" spans="1:15" s="1" customFormat="1" ht="35.1" customHeight="1" x14ac:dyDescent="0.15">
      <c r="A5" s="25"/>
      <c r="B5" s="32"/>
      <c r="C5" s="37"/>
      <c r="D5" s="39"/>
      <c r="E5" s="40"/>
      <c r="F5" s="11" t="s">
        <v>48</v>
      </c>
      <c r="G5" s="11" t="s">
        <v>17</v>
      </c>
      <c r="H5" s="11" t="s">
        <v>48</v>
      </c>
      <c r="I5" s="11" t="s">
        <v>18</v>
      </c>
      <c r="J5" s="21"/>
      <c r="K5" s="21"/>
      <c r="L5" s="21"/>
      <c r="M5" s="39"/>
      <c r="N5" s="39"/>
      <c r="O5" s="44"/>
    </row>
    <row r="6" spans="1:15" s="2" customFormat="1" ht="40.5" customHeight="1" x14ac:dyDescent="0.15">
      <c r="A6" s="26" t="s">
        <v>19</v>
      </c>
      <c r="B6" s="26" t="s">
        <v>20</v>
      </c>
      <c r="C6" s="7" t="s">
        <v>21</v>
      </c>
      <c r="D6" s="8">
        <v>180</v>
      </c>
      <c r="E6" s="12">
        <f t="shared" ref="E6:E27" si="0">D6/2/1.5*0.5</f>
        <v>30</v>
      </c>
      <c r="F6" s="13">
        <v>83</v>
      </c>
      <c r="G6" s="13">
        <f t="shared" ref="G6:G27" si="1">F6*0.6</f>
        <v>49.8</v>
      </c>
      <c r="H6" s="13">
        <v>81.400000000000006</v>
      </c>
      <c r="I6" s="13">
        <f t="shared" ref="I6:I27" si="2">H6*0.4</f>
        <v>32.56</v>
      </c>
      <c r="J6" s="13">
        <f t="shared" ref="J6:J27" si="3">G6+I6</f>
        <v>82.36</v>
      </c>
      <c r="K6" s="13">
        <f t="shared" ref="K6:K27" si="4">J6*0.5</f>
        <v>41.18</v>
      </c>
      <c r="L6" s="13">
        <f t="shared" ref="L6:L27" si="5">K6+E6</f>
        <v>71.180000000000007</v>
      </c>
      <c r="M6" s="8">
        <v>1</v>
      </c>
      <c r="N6" s="8" t="s">
        <v>22</v>
      </c>
      <c r="O6" s="16"/>
    </row>
    <row r="7" spans="1:15" s="2" customFormat="1" ht="40.5" customHeight="1" x14ac:dyDescent="0.15">
      <c r="A7" s="26"/>
      <c r="B7" s="26"/>
      <c r="C7" s="7" t="s">
        <v>23</v>
      </c>
      <c r="D7" s="8">
        <v>203</v>
      </c>
      <c r="E7" s="12">
        <f t="shared" si="0"/>
        <v>33.833333333333336</v>
      </c>
      <c r="F7" s="13">
        <v>58</v>
      </c>
      <c r="G7" s="13">
        <f t="shared" si="1"/>
        <v>34.799999999999997</v>
      </c>
      <c r="H7" s="13">
        <v>82</v>
      </c>
      <c r="I7" s="13">
        <f t="shared" si="2"/>
        <v>32.800000000000004</v>
      </c>
      <c r="J7" s="13">
        <f t="shared" si="3"/>
        <v>67.599999999999994</v>
      </c>
      <c r="K7" s="13">
        <f t="shared" si="4"/>
        <v>33.799999999999997</v>
      </c>
      <c r="L7" s="13">
        <f t="shared" si="5"/>
        <v>67.633333333333326</v>
      </c>
      <c r="M7" s="8">
        <v>2</v>
      </c>
      <c r="N7" s="8" t="s">
        <v>22</v>
      </c>
      <c r="O7" s="16"/>
    </row>
    <row r="8" spans="1:15" s="2" customFormat="1" ht="40.5" customHeight="1" x14ac:dyDescent="0.15">
      <c r="A8" s="26"/>
      <c r="B8" s="26"/>
      <c r="C8" s="7" t="s">
        <v>24</v>
      </c>
      <c r="D8" s="8">
        <v>153</v>
      </c>
      <c r="E8" s="12">
        <f t="shared" si="0"/>
        <v>25.5</v>
      </c>
      <c r="F8" s="13">
        <v>78</v>
      </c>
      <c r="G8" s="13">
        <f t="shared" si="1"/>
        <v>46.8</v>
      </c>
      <c r="H8" s="13">
        <v>71</v>
      </c>
      <c r="I8" s="13">
        <f t="shared" si="2"/>
        <v>28.400000000000002</v>
      </c>
      <c r="J8" s="13">
        <f t="shared" si="3"/>
        <v>75.2</v>
      </c>
      <c r="K8" s="13">
        <f t="shared" si="4"/>
        <v>37.6</v>
      </c>
      <c r="L8" s="13">
        <f t="shared" si="5"/>
        <v>63.1</v>
      </c>
      <c r="M8" s="8">
        <v>3</v>
      </c>
      <c r="N8" s="8"/>
      <c r="O8" s="16"/>
    </row>
    <row r="9" spans="1:15" s="2" customFormat="1" ht="40.5" customHeight="1" x14ac:dyDescent="0.15">
      <c r="A9" s="26"/>
      <c r="B9" s="26"/>
      <c r="C9" s="7" t="s">
        <v>25</v>
      </c>
      <c r="D9" s="8">
        <v>164</v>
      </c>
      <c r="E9" s="12">
        <f t="shared" si="0"/>
        <v>27.333333333333332</v>
      </c>
      <c r="F9" s="13">
        <v>73</v>
      </c>
      <c r="G9" s="13">
        <f t="shared" si="1"/>
        <v>43.8</v>
      </c>
      <c r="H9" s="13">
        <v>65.2</v>
      </c>
      <c r="I9" s="13">
        <f t="shared" si="2"/>
        <v>26.080000000000002</v>
      </c>
      <c r="J9" s="13">
        <f t="shared" si="3"/>
        <v>69.88</v>
      </c>
      <c r="K9" s="13">
        <f t="shared" si="4"/>
        <v>34.94</v>
      </c>
      <c r="L9" s="13">
        <f t="shared" si="5"/>
        <v>62.273333333333326</v>
      </c>
      <c r="M9" s="8">
        <v>4</v>
      </c>
      <c r="N9" s="8"/>
      <c r="O9" s="16"/>
    </row>
    <row r="10" spans="1:15" s="2" customFormat="1" ht="40.5" customHeight="1" x14ac:dyDescent="0.15">
      <c r="A10" s="26"/>
      <c r="B10" s="26"/>
      <c r="C10" s="7" t="s">
        <v>26</v>
      </c>
      <c r="D10" s="8">
        <v>170.5</v>
      </c>
      <c r="E10" s="12">
        <f t="shared" si="0"/>
        <v>28.416666666666668</v>
      </c>
      <c r="F10" s="13">
        <v>54</v>
      </c>
      <c r="G10" s="13">
        <f t="shared" si="1"/>
        <v>32.4</v>
      </c>
      <c r="H10" s="13">
        <v>75.2</v>
      </c>
      <c r="I10" s="13">
        <f t="shared" si="2"/>
        <v>30.080000000000002</v>
      </c>
      <c r="J10" s="13">
        <f t="shared" si="3"/>
        <v>62.480000000000004</v>
      </c>
      <c r="K10" s="13">
        <f t="shared" si="4"/>
        <v>31.240000000000002</v>
      </c>
      <c r="L10" s="13">
        <f t="shared" si="5"/>
        <v>59.656666666666666</v>
      </c>
      <c r="M10" s="8">
        <v>5</v>
      </c>
      <c r="N10" s="8"/>
      <c r="O10" s="16"/>
    </row>
    <row r="11" spans="1:15" s="2" customFormat="1" ht="40.5" customHeight="1" x14ac:dyDescent="0.15">
      <c r="A11" s="26"/>
      <c r="B11" s="26"/>
      <c r="C11" s="7" t="s">
        <v>27</v>
      </c>
      <c r="D11" s="8">
        <v>161.5</v>
      </c>
      <c r="E11" s="12">
        <f t="shared" si="0"/>
        <v>26.916666666666668</v>
      </c>
      <c r="F11" s="13">
        <v>17</v>
      </c>
      <c r="G11" s="13">
        <f t="shared" si="1"/>
        <v>10.199999999999999</v>
      </c>
      <c r="H11" s="13">
        <v>0</v>
      </c>
      <c r="I11" s="13">
        <f t="shared" si="2"/>
        <v>0</v>
      </c>
      <c r="J11" s="13">
        <f t="shared" si="3"/>
        <v>10.199999999999999</v>
      </c>
      <c r="K11" s="13">
        <f t="shared" si="4"/>
        <v>5.0999999999999996</v>
      </c>
      <c r="L11" s="13">
        <f t="shared" si="5"/>
        <v>32.016666666666666</v>
      </c>
      <c r="M11" s="8">
        <v>6</v>
      </c>
      <c r="N11" s="8"/>
      <c r="O11" s="17" t="s">
        <v>28</v>
      </c>
    </row>
    <row r="12" spans="1:15" s="2" customFormat="1" ht="40.5" customHeight="1" x14ac:dyDescent="0.15">
      <c r="A12" s="26"/>
      <c r="B12" s="26"/>
      <c r="C12" s="7" t="s">
        <v>29</v>
      </c>
      <c r="D12" s="8">
        <v>159.5</v>
      </c>
      <c r="E12" s="12">
        <f t="shared" si="0"/>
        <v>26.583333333333332</v>
      </c>
      <c r="F12" s="13">
        <v>0</v>
      </c>
      <c r="G12" s="13">
        <f t="shared" si="1"/>
        <v>0</v>
      </c>
      <c r="H12" s="13">
        <v>0</v>
      </c>
      <c r="I12" s="13">
        <f t="shared" si="2"/>
        <v>0</v>
      </c>
      <c r="J12" s="13">
        <f t="shared" si="3"/>
        <v>0</v>
      </c>
      <c r="K12" s="13">
        <f t="shared" si="4"/>
        <v>0</v>
      </c>
      <c r="L12" s="13">
        <f t="shared" si="5"/>
        <v>26.583333333333332</v>
      </c>
      <c r="M12" s="8">
        <v>7</v>
      </c>
      <c r="N12" s="8"/>
      <c r="O12" s="16" t="s">
        <v>30</v>
      </c>
    </row>
    <row r="13" spans="1:15" s="3" customFormat="1" ht="40.5" customHeight="1" x14ac:dyDescent="0.15">
      <c r="A13" s="27">
        <v>3000085</v>
      </c>
      <c r="B13" s="33" t="s">
        <v>31</v>
      </c>
      <c r="C13" s="9" t="s">
        <v>32</v>
      </c>
      <c r="D13" s="10">
        <v>223.5</v>
      </c>
      <c r="E13" s="12">
        <f t="shared" ref="E13:E23" si="6">D13/2/1.5*0.5</f>
        <v>37.25</v>
      </c>
      <c r="F13" s="14">
        <v>81</v>
      </c>
      <c r="G13" s="13">
        <f t="shared" ref="G13:G23" si="7">F13*0.6</f>
        <v>48.6</v>
      </c>
      <c r="H13" s="14">
        <v>74.8</v>
      </c>
      <c r="I13" s="15">
        <f t="shared" ref="I13:I23" si="8">H13*0.4</f>
        <v>29.92</v>
      </c>
      <c r="J13" s="13">
        <f t="shared" ref="J13:J23" si="9">G13+I13</f>
        <v>78.52000000000001</v>
      </c>
      <c r="K13" s="13">
        <f t="shared" ref="K13:K23" si="10">J13*0.5</f>
        <v>39.260000000000005</v>
      </c>
      <c r="L13" s="13">
        <f t="shared" ref="L13:L23" si="11">K13+E13</f>
        <v>76.510000000000005</v>
      </c>
      <c r="M13" s="10">
        <v>1</v>
      </c>
      <c r="N13" s="7" t="s">
        <v>33</v>
      </c>
      <c r="O13" s="18"/>
    </row>
    <row r="14" spans="1:15" s="3" customFormat="1" ht="40.5" customHeight="1" x14ac:dyDescent="0.15">
      <c r="A14" s="28"/>
      <c r="B14" s="34"/>
      <c r="C14" s="9" t="s">
        <v>34</v>
      </c>
      <c r="D14" s="10">
        <v>217.5</v>
      </c>
      <c r="E14" s="12">
        <f t="shared" si="6"/>
        <v>36.25</v>
      </c>
      <c r="F14" s="14">
        <v>79</v>
      </c>
      <c r="G14" s="13">
        <f t="shared" si="7"/>
        <v>47.4</v>
      </c>
      <c r="H14" s="14">
        <v>81.2</v>
      </c>
      <c r="I14" s="15">
        <f t="shared" si="8"/>
        <v>32.480000000000004</v>
      </c>
      <c r="J14" s="13">
        <f t="shared" si="9"/>
        <v>79.88</v>
      </c>
      <c r="K14" s="13">
        <f t="shared" si="10"/>
        <v>39.94</v>
      </c>
      <c r="L14" s="13">
        <f t="shared" si="11"/>
        <v>76.19</v>
      </c>
      <c r="M14" s="10">
        <v>2</v>
      </c>
      <c r="N14" s="7" t="s">
        <v>33</v>
      </c>
      <c r="O14" s="18"/>
    </row>
    <row r="15" spans="1:15" s="3" customFormat="1" ht="40.5" customHeight="1" x14ac:dyDescent="0.15">
      <c r="A15" s="28"/>
      <c r="B15" s="34"/>
      <c r="C15" s="9" t="s">
        <v>35</v>
      </c>
      <c r="D15" s="10">
        <v>220</v>
      </c>
      <c r="E15" s="12">
        <f t="shared" si="6"/>
        <v>36.666666666666664</v>
      </c>
      <c r="F15" s="14">
        <v>68</v>
      </c>
      <c r="G15" s="13">
        <f t="shared" si="7"/>
        <v>40.799999999999997</v>
      </c>
      <c r="H15" s="14">
        <v>83.1</v>
      </c>
      <c r="I15" s="15">
        <f t="shared" si="8"/>
        <v>33.24</v>
      </c>
      <c r="J15" s="13">
        <f t="shared" si="9"/>
        <v>74.039999999999992</v>
      </c>
      <c r="K15" s="13">
        <f t="shared" si="10"/>
        <v>37.019999999999996</v>
      </c>
      <c r="L15" s="13">
        <f t="shared" si="11"/>
        <v>73.686666666666667</v>
      </c>
      <c r="M15" s="10">
        <v>3</v>
      </c>
      <c r="N15" s="7" t="s">
        <v>33</v>
      </c>
      <c r="O15" s="18"/>
    </row>
    <row r="16" spans="1:15" s="3" customFormat="1" ht="40.5" customHeight="1" x14ac:dyDescent="0.15">
      <c r="A16" s="28"/>
      <c r="B16" s="34"/>
      <c r="C16" s="9" t="s">
        <v>36</v>
      </c>
      <c r="D16" s="10">
        <v>228</v>
      </c>
      <c r="E16" s="12">
        <f t="shared" si="6"/>
        <v>38</v>
      </c>
      <c r="F16" s="14">
        <v>61</v>
      </c>
      <c r="G16" s="13">
        <f t="shared" si="7"/>
        <v>36.6</v>
      </c>
      <c r="H16" s="14">
        <v>80.5</v>
      </c>
      <c r="I16" s="15">
        <f t="shared" si="8"/>
        <v>32.200000000000003</v>
      </c>
      <c r="J16" s="13">
        <f t="shared" si="9"/>
        <v>68.800000000000011</v>
      </c>
      <c r="K16" s="13">
        <f t="shared" si="10"/>
        <v>34.400000000000006</v>
      </c>
      <c r="L16" s="13">
        <f t="shared" si="11"/>
        <v>72.400000000000006</v>
      </c>
      <c r="M16" s="10">
        <v>4</v>
      </c>
      <c r="N16" s="7"/>
      <c r="O16" s="18"/>
    </row>
    <row r="17" spans="1:15" s="3" customFormat="1" ht="40.5" customHeight="1" x14ac:dyDescent="0.15">
      <c r="A17" s="28"/>
      <c r="B17" s="34"/>
      <c r="C17" s="9" t="s">
        <v>37</v>
      </c>
      <c r="D17" s="10">
        <v>219.5</v>
      </c>
      <c r="E17" s="12">
        <f t="shared" si="6"/>
        <v>36.583333333333336</v>
      </c>
      <c r="F17" s="14">
        <v>62</v>
      </c>
      <c r="G17" s="13">
        <f t="shared" si="7"/>
        <v>37.199999999999996</v>
      </c>
      <c r="H17" s="14">
        <v>74.599999999999994</v>
      </c>
      <c r="I17" s="15">
        <f t="shared" si="8"/>
        <v>29.84</v>
      </c>
      <c r="J17" s="13">
        <f t="shared" si="9"/>
        <v>67.039999999999992</v>
      </c>
      <c r="K17" s="13">
        <f t="shared" si="10"/>
        <v>33.519999999999996</v>
      </c>
      <c r="L17" s="13">
        <f t="shared" si="11"/>
        <v>70.103333333333325</v>
      </c>
      <c r="M17" s="10">
        <v>5</v>
      </c>
      <c r="N17" s="7"/>
      <c r="O17" s="18"/>
    </row>
    <row r="18" spans="1:15" s="3" customFormat="1" ht="40.5" customHeight="1" x14ac:dyDescent="0.15">
      <c r="A18" s="28"/>
      <c r="B18" s="34"/>
      <c r="C18" s="9" t="s">
        <v>38</v>
      </c>
      <c r="D18" s="10">
        <v>230.5</v>
      </c>
      <c r="E18" s="12">
        <f t="shared" si="6"/>
        <v>38.416666666666664</v>
      </c>
      <c r="F18" s="14">
        <v>56</v>
      </c>
      <c r="G18" s="13">
        <f t="shared" si="7"/>
        <v>33.6</v>
      </c>
      <c r="H18" s="14">
        <v>73.400000000000006</v>
      </c>
      <c r="I18" s="15">
        <f t="shared" si="8"/>
        <v>29.360000000000003</v>
      </c>
      <c r="J18" s="13">
        <f t="shared" si="9"/>
        <v>62.960000000000008</v>
      </c>
      <c r="K18" s="13">
        <f t="shared" si="10"/>
        <v>31.480000000000004</v>
      </c>
      <c r="L18" s="13">
        <f t="shared" si="11"/>
        <v>69.896666666666675</v>
      </c>
      <c r="M18" s="10">
        <v>6</v>
      </c>
      <c r="N18" s="7"/>
      <c r="O18" s="18"/>
    </row>
    <row r="19" spans="1:15" s="3" customFormat="1" ht="40.5" customHeight="1" x14ac:dyDescent="0.15">
      <c r="A19" s="28"/>
      <c r="B19" s="34"/>
      <c r="C19" s="9" t="s">
        <v>39</v>
      </c>
      <c r="D19" s="10">
        <v>225</v>
      </c>
      <c r="E19" s="12">
        <f t="shared" si="6"/>
        <v>37.5</v>
      </c>
      <c r="F19" s="14">
        <v>60</v>
      </c>
      <c r="G19" s="13">
        <f t="shared" si="7"/>
        <v>36</v>
      </c>
      <c r="H19" s="14">
        <v>71</v>
      </c>
      <c r="I19" s="15">
        <f t="shared" si="8"/>
        <v>28.400000000000002</v>
      </c>
      <c r="J19" s="13">
        <f t="shared" si="9"/>
        <v>64.400000000000006</v>
      </c>
      <c r="K19" s="13">
        <f t="shared" si="10"/>
        <v>32.200000000000003</v>
      </c>
      <c r="L19" s="13">
        <f t="shared" si="11"/>
        <v>69.7</v>
      </c>
      <c r="M19" s="10">
        <v>7</v>
      </c>
      <c r="N19" s="7"/>
      <c r="O19" s="18"/>
    </row>
    <row r="20" spans="1:15" s="3" customFormat="1" ht="40.5" customHeight="1" x14ac:dyDescent="0.15">
      <c r="A20" s="28"/>
      <c r="B20" s="34"/>
      <c r="C20" s="9" t="s">
        <v>40</v>
      </c>
      <c r="D20" s="10">
        <v>243.5</v>
      </c>
      <c r="E20" s="12">
        <f t="shared" si="6"/>
        <v>40.583333333333336</v>
      </c>
      <c r="F20" s="14">
        <v>43</v>
      </c>
      <c r="G20" s="13">
        <f t="shared" si="7"/>
        <v>25.8</v>
      </c>
      <c r="H20" s="14">
        <v>77.5</v>
      </c>
      <c r="I20" s="15">
        <f t="shared" si="8"/>
        <v>31</v>
      </c>
      <c r="J20" s="13">
        <f t="shared" si="9"/>
        <v>56.8</v>
      </c>
      <c r="K20" s="13">
        <f t="shared" si="10"/>
        <v>28.4</v>
      </c>
      <c r="L20" s="13">
        <f t="shared" si="11"/>
        <v>68.983333333333334</v>
      </c>
      <c r="M20" s="10">
        <v>8</v>
      </c>
      <c r="N20" s="7"/>
      <c r="O20" s="18"/>
    </row>
    <row r="21" spans="1:15" s="3" customFormat="1" ht="40.5" customHeight="1" x14ac:dyDescent="0.15">
      <c r="A21" s="28"/>
      <c r="B21" s="34"/>
      <c r="C21" s="9" t="s">
        <v>41</v>
      </c>
      <c r="D21" s="10">
        <v>217.5</v>
      </c>
      <c r="E21" s="12">
        <f t="shared" si="6"/>
        <v>36.25</v>
      </c>
      <c r="F21" s="14">
        <v>49</v>
      </c>
      <c r="G21" s="13">
        <f t="shared" si="7"/>
        <v>29.4</v>
      </c>
      <c r="H21" s="14">
        <v>76.599999999999994</v>
      </c>
      <c r="I21" s="15">
        <f t="shared" si="8"/>
        <v>30.64</v>
      </c>
      <c r="J21" s="13">
        <f t="shared" si="9"/>
        <v>60.04</v>
      </c>
      <c r="K21" s="13">
        <f t="shared" si="10"/>
        <v>30.02</v>
      </c>
      <c r="L21" s="13">
        <f t="shared" si="11"/>
        <v>66.27</v>
      </c>
      <c r="M21" s="10">
        <v>9</v>
      </c>
      <c r="N21" s="7"/>
      <c r="O21" s="18"/>
    </row>
    <row r="22" spans="1:15" s="3" customFormat="1" ht="40.5" customHeight="1" x14ac:dyDescent="0.15">
      <c r="A22" s="28"/>
      <c r="B22" s="34"/>
      <c r="C22" s="9" t="s">
        <v>42</v>
      </c>
      <c r="D22" s="10">
        <v>212.5</v>
      </c>
      <c r="E22" s="12">
        <f t="shared" si="6"/>
        <v>35.416666666666664</v>
      </c>
      <c r="F22" s="14">
        <v>48</v>
      </c>
      <c r="G22" s="13">
        <f t="shared" si="7"/>
        <v>28.799999999999997</v>
      </c>
      <c r="H22" s="14">
        <v>71</v>
      </c>
      <c r="I22" s="15">
        <f t="shared" si="8"/>
        <v>28.400000000000002</v>
      </c>
      <c r="J22" s="13">
        <f t="shared" si="9"/>
        <v>57.2</v>
      </c>
      <c r="K22" s="13">
        <f t="shared" si="10"/>
        <v>28.6</v>
      </c>
      <c r="L22" s="13">
        <f t="shared" si="11"/>
        <v>64.016666666666666</v>
      </c>
      <c r="M22" s="10">
        <v>10</v>
      </c>
      <c r="N22" s="7"/>
      <c r="O22" s="18"/>
    </row>
    <row r="23" spans="1:15" s="3" customFormat="1" ht="40.5" customHeight="1" x14ac:dyDescent="0.15">
      <c r="A23" s="28"/>
      <c r="B23" s="34"/>
      <c r="C23" s="9" t="s">
        <v>43</v>
      </c>
      <c r="D23" s="10">
        <v>218</v>
      </c>
      <c r="E23" s="12">
        <f t="shared" si="6"/>
        <v>36.333333333333336</v>
      </c>
      <c r="F23" s="14">
        <v>30</v>
      </c>
      <c r="G23" s="13">
        <f t="shared" si="7"/>
        <v>18</v>
      </c>
      <c r="H23" s="14">
        <v>69.400000000000006</v>
      </c>
      <c r="I23" s="15">
        <f t="shared" si="8"/>
        <v>27.760000000000005</v>
      </c>
      <c r="J23" s="13">
        <f t="shared" si="9"/>
        <v>45.760000000000005</v>
      </c>
      <c r="K23" s="13">
        <f t="shared" si="10"/>
        <v>22.880000000000003</v>
      </c>
      <c r="L23" s="13">
        <f t="shared" si="11"/>
        <v>59.213333333333338</v>
      </c>
      <c r="M23" s="10">
        <v>11</v>
      </c>
      <c r="N23" s="7"/>
      <c r="O23" s="18"/>
    </row>
    <row r="24" spans="1:15" s="3" customFormat="1" ht="40.5" customHeight="1" x14ac:dyDescent="0.15">
      <c r="A24" s="28"/>
      <c r="B24" s="34"/>
      <c r="C24" s="9" t="s">
        <v>44</v>
      </c>
      <c r="D24" s="10">
        <v>235</v>
      </c>
      <c r="E24" s="12">
        <f t="shared" si="0"/>
        <v>39.166666666666664</v>
      </c>
      <c r="F24" s="14">
        <v>0</v>
      </c>
      <c r="G24" s="13">
        <f t="shared" si="1"/>
        <v>0</v>
      </c>
      <c r="H24" s="14">
        <v>0</v>
      </c>
      <c r="I24" s="15">
        <f t="shared" si="2"/>
        <v>0</v>
      </c>
      <c r="J24" s="13">
        <f t="shared" si="3"/>
        <v>0</v>
      </c>
      <c r="K24" s="13">
        <f t="shared" si="4"/>
        <v>0</v>
      </c>
      <c r="L24" s="13">
        <f t="shared" si="5"/>
        <v>39.166666666666664</v>
      </c>
      <c r="M24" s="10">
        <v>12</v>
      </c>
      <c r="N24" s="7"/>
      <c r="O24" s="18" t="s">
        <v>30</v>
      </c>
    </row>
    <row r="25" spans="1:15" s="3" customFormat="1" ht="40.5" customHeight="1" x14ac:dyDescent="0.15">
      <c r="A25" s="28"/>
      <c r="B25" s="34"/>
      <c r="C25" s="9" t="s">
        <v>45</v>
      </c>
      <c r="D25" s="10">
        <v>226</v>
      </c>
      <c r="E25" s="12">
        <f t="shared" si="0"/>
        <v>37.666666666666664</v>
      </c>
      <c r="F25" s="14">
        <v>0</v>
      </c>
      <c r="G25" s="13">
        <f t="shared" si="1"/>
        <v>0</v>
      </c>
      <c r="H25" s="14">
        <v>0</v>
      </c>
      <c r="I25" s="15">
        <f t="shared" si="2"/>
        <v>0</v>
      </c>
      <c r="J25" s="13">
        <f t="shared" si="3"/>
        <v>0</v>
      </c>
      <c r="K25" s="13">
        <f t="shared" si="4"/>
        <v>0</v>
      </c>
      <c r="L25" s="13">
        <f t="shared" si="5"/>
        <v>37.666666666666664</v>
      </c>
      <c r="M25" s="10">
        <v>13</v>
      </c>
      <c r="N25" s="7"/>
      <c r="O25" s="18" t="s">
        <v>30</v>
      </c>
    </row>
    <row r="26" spans="1:15" s="3" customFormat="1" ht="40.5" customHeight="1" x14ac:dyDescent="0.15">
      <c r="A26" s="28"/>
      <c r="B26" s="34"/>
      <c r="C26" s="9" t="s">
        <v>46</v>
      </c>
      <c r="D26" s="10">
        <v>216.5</v>
      </c>
      <c r="E26" s="12">
        <f t="shared" si="0"/>
        <v>36.083333333333336</v>
      </c>
      <c r="F26" s="14">
        <v>0</v>
      </c>
      <c r="G26" s="13">
        <f t="shared" si="1"/>
        <v>0</v>
      </c>
      <c r="H26" s="14">
        <v>0</v>
      </c>
      <c r="I26" s="15">
        <f t="shared" si="2"/>
        <v>0</v>
      </c>
      <c r="J26" s="13">
        <f t="shared" si="3"/>
        <v>0</v>
      </c>
      <c r="K26" s="13">
        <f t="shared" si="4"/>
        <v>0</v>
      </c>
      <c r="L26" s="13">
        <f t="shared" si="5"/>
        <v>36.083333333333336</v>
      </c>
      <c r="M26" s="10">
        <v>14</v>
      </c>
      <c r="N26" s="7"/>
      <c r="O26" s="18" t="s">
        <v>30</v>
      </c>
    </row>
    <row r="27" spans="1:15" s="3" customFormat="1" ht="40.5" customHeight="1" x14ac:dyDescent="0.15">
      <c r="A27" s="29"/>
      <c r="B27" s="35"/>
      <c r="C27" s="9" t="s">
        <v>47</v>
      </c>
      <c r="D27" s="10">
        <v>216</v>
      </c>
      <c r="E27" s="12">
        <f t="shared" si="0"/>
        <v>36</v>
      </c>
      <c r="F27" s="14">
        <v>0</v>
      </c>
      <c r="G27" s="13">
        <f t="shared" si="1"/>
        <v>0</v>
      </c>
      <c r="H27" s="14">
        <v>0</v>
      </c>
      <c r="I27" s="15">
        <f t="shared" si="2"/>
        <v>0</v>
      </c>
      <c r="J27" s="13">
        <f t="shared" si="3"/>
        <v>0</v>
      </c>
      <c r="K27" s="13">
        <f t="shared" si="4"/>
        <v>0</v>
      </c>
      <c r="L27" s="13">
        <f t="shared" si="5"/>
        <v>36</v>
      </c>
      <c r="M27" s="10">
        <v>15</v>
      </c>
      <c r="N27" s="7"/>
      <c r="O27" s="18" t="s">
        <v>30</v>
      </c>
    </row>
  </sheetData>
  <mergeCells count="21">
    <mergeCell ref="A6:A12"/>
    <mergeCell ref="B3:B5"/>
    <mergeCell ref="B6:B12"/>
    <mergeCell ref="A13:A27"/>
    <mergeCell ref="B13:B27"/>
    <mergeCell ref="A1:O1"/>
    <mergeCell ref="A2:O2"/>
    <mergeCell ref="D3:E3"/>
    <mergeCell ref="F3:K3"/>
    <mergeCell ref="F4:G4"/>
    <mergeCell ref="H4:I4"/>
    <mergeCell ref="A3:A5"/>
    <mergeCell ref="C3:C5"/>
    <mergeCell ref="D4:D5"/>
    <mergeCell ref="E4:E5"/>
    <mergeCell ref="J4:J5"/>
    <mergeCell ref="K4:K5"/>
    <mergeCell ref="L3:L5"/>
    <mergeCell ref="M3:M5"/>
    <mergeCell ref="N3:N5"/>
    <mergeCell ref="O3:O5"/>
  </mergeCells>
  <phoneticPr fontId="14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59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</cp:lastModifiedBy>
  <cp:revision>1</cp:revision>
  <cp:lastPrinted>2024-06-26T01:53:00Z</cp:lastPrinted>
  <dcterms:created xsi:type="dcterms:W3CDTF">2006-09-14T03:21:00Z</dcterms:created>
  <dcterms:modified xsi:type="dcterms:W3CDTF">2024-06-27T06:58:07Z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