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workbookProtection workbookPassword="C763" lockStructure="1"/>
  <bookViews>
    <workbookView windowWidth="27945" windowHeight="12375"/>
  </bookViews>
  <sheets>
    <sheet name="报名表（考生填写）" sheetId="1" r:id="rId1"/>
    <sheet name="填写说明" sheetId="2" r:id="rId2"/>
    <sheet name="数据表（不需要填写）" sheetId="4" r:id="rId3"/>
  </sheets>
  <definedNames>
    <definedName name="否">'报名表（考生填写）'!$T$4</definedName>
    <definedName name="是">'报名表（考生填写）'!$V$3:$V$8</definedName>
    <definedName name="是否">'报名表（考生填写）'!$T$3:$T$4</definedName>
    <definedName name="否" localSheetId="1">填写说明!$T$4</definedName>
    <definedName name="是" localSheetId="1">填写说明!$V$3:$V$8</definedName>
    <definedName name="是否" localSheetId="1">填写说明!$T$3:$T$4</definedName>
    <definedName name="否" localSheetId="2">'数据表（不需要填写）'!#REF!</definedName>
    <definedName name="是" localSheetId="2">'数据表（不需要填写）'!#REF!</definedName>
    <definedName name="是否" localSheetId="2">'数据表（不需要填写）'!#REF!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<sst xmlns="http://schemas.openxmlformats.org/spreadsheetml/2006/main" count="405" uniqueCount="159">
  <si>
    <t>附件2</t>
  </si>
  <si>
    <t>珠海市消防救援支队政府专职消防员报名表</t>
  </si>
  <si>
    <t/>
  </si>
  <si>
    <t>特勤大队战斗员</t>
  </si>
  <si>
    <t>XFTJ01</t>
  </si>
  <si>
    <t>驾驶员</t>
  </si>
  <si>
    <t>实习期</t>
  </si>
  <si>
    <t>是否</t>
  </si>
  <si>
    <t>否</t>
  </si>
  <si>
    <t>无</t>
  </si>
  <si>
    <t>战斗员</t>
  </si>
  <si>
    <t>1000米跑</t>
  </si>
  <si>
    <t>原地跳高</t>
  </si>
  <si>
    <t>立定跳远</t>
  </si>
  <si>
    <t>单杠引体
向    上</t>
  </si>
  <si>
    <t>俯卧撑</t>
  </si>
  <si>
    <t>10米×4
往返跑</t>
  </si>
  <si>
    <r>
      <rPr>
        <sz val="11"/>
        <rFont val="Arial"/>
        <charset val="204"/>
      </rPr>
      <t>100</t>
    </r>
    <r>
      <rPr>
        <sz val="11"/>
        <rFont val="宋体"/>
        <charset val="204"/>
      </rPr>
      <t>米跑</t>
    </r>
  </si>
  <si>
    <t xml:space="preserve"> 岗位代码：</t>
  </si>
  <si>
    <t>特勤大队驾驶员</t>
  </si>
  <si>
    <t>XFTJ02</t>
  </si>
  <si>
    <t>C1</t>
  </si>
  <si>
    <r>
      <rPr>
        <sz val="11"/>
        <rFont val="Arial"/>
        <charset val="204"/>
      </rPr>
      <t>1</t>
    </r>
    <r>
      <rPr>
        <sz val="11"/>
        <rFont val="宋体"/>
        <charset val="204"/>
      </rPr>
      <t>年</t>
    </r>
  </si>
  <si>
    <t>\</t>
  </si>
  <si>
    <t>特勤大队</t>
  </si>
  <si>
    <t>特勤大队火场文书</t>
  </si>
  <si>
    <t>XFTJ03</t>
  </si>
  <si>
    <t>C2</t>
  </si>
  <si>
    <r>
      <rPr>
        <sz val="11"/>
        <rFont val="Arial"/>
        <charset val="204"/>
      </rPr>
      <t>2</t>
    </r>
    <r>
      <rPr>
        <sz val="11"/>
        <rFont val="宋体"/>
        <charset val="204"/>
      </rPr>
      <t>年</t>
    </r>
  </si>
  <si>
    <t>香洲大队</t>
  </si>
  <si>
    <t>防文员</t>
  </si>
  <si>
    <t>1001米跑</t>
  </si>
  <si>
    <r>
      <rPr>
        <b/>
        <sz val="12"/>
        <rFont val="宋体"/>
        <charset val="134"/>
      </rPr>
      <t>姓</t>
    </r>
    <r>
      <rPr>
        <sz val="12"/>
        <rFont val="宋体"/>
        <charset val="134"/>
      </rPr>
      <t xml:space="preserve">    </t>
    </r>
    <r>
      <rPr>
        <b/>
        <sz val="12"/>
        <rFont val="宋体"/>
        <charset val="134"/>
      </rPr>
      <t>名</t>
    </r>
  </si>
  <si>
    <t>性别</t>
  </si>
  <si>
    <r>
      <rPr>
        <b/>
        <sz val="12"/>
        <rFont val="宋体"/>
        <charset val="134"/>
      </rPr>
      <t>民</t>
    </r>
    <r>
      <rPr>
        <sz val="12"/>
        <rFont val="宋体"/>
        <charset val="134"/>
      </rPr>
      <t xml:space="preserve">  </t>
    </r>
    <r>
      <rPr>
        <b/>
        <sz val="12"/>
        <rFont val="宋体"/>
        <charset val="134"/>
      </rPr>
      <t>族</t>
    </r>
  </si>
  <si>
    <t>相片</t>
  </si>
  <si>
    <t>特勤大队船长</t>
  </si>
  <si>
    <t>XFTJ04</t>
  </si>
  <si>
    <t>B1</t>
  </si>
  <si>
    <r>
      <rPr>
        <sz val="11"/>
        <rFont val="Arial"/>
        <charset val="204"/>
      </rPr>
      <t>3</t>
    </r>
    <r>
      <rPr>
        <sz val="11"/>
        <rFont val="宋体"/>
        <charset val="204"/>
      </rPr>
      <t>年</t>
    </r>
  </si>
  <si>
    <t>金湾大队</t>
  </si>
  <si>
    <t>队船长</t>
  </si>
  <si>
    <t>/</t>
  </si>
  <si>
    <t>出生年月</t>
  </si>
  <si>
    <t>籍贯</t>
  </si>
  <si>
    <t>政治面貌</t>
  </si>
  <si>
    <t>特勤大队值班机工</t>
  </si>
  <si>
    <t>XFTJ05</t>
  </si>
  <si>
    <t>B2</t>
  </si>
  <si>
    <r>
      <rPr>
        <sz val="11"/>
        <rFont val="Arial"/>
        <charset val="204"/>
      </rPr>
      <t>4</t>
    </r>
    <r>
      <rPr>
        <sz val="11"/>
        <rFont val="宋体"/>
        <charset val="204"/>
      </rPr>
      <t>年</t>
    </r>
  </si>
  <si>
    <t>斗门大队</t>
  </si>
  <si>
    <t>场文书</t>
  </si>
  <si>
    <t>身份证号码</t>
  </si>
  <si>
    <t>婚育状况</t>
  </si>
  <si>
    <t>香洲大队战斗员</t>
  </si>
  <si>
    <t>XFXZ01</t>
  </si>
  <si>
    <t>A1</t>
  </si>
  <si>
    <r>
      <rPr>
        <sz val="11"/>
        <rFont val="Arial"/>
        <charset val="204"/>
      </rPr>
      <t>5</t>
    </r>
    <r>
      <rPr>
        <sz val="11"/>
        <rFont val="宋体"/>
        <charset val="204"/>
      </rPr>
      <t>年</t>
    </r>
  </si>
  <si>
    <t>横琴大队</t>
  </si>
  <si>
    <t>班机工</t>
  </si>
  <si>
    <t>户籍所在地</t>
  </si>
  <si>
    <r>
      <rPr>
        <b/>
        <sz val="12"/>
        <rFont val="宋体"/>
        <charset val="134"/>
      </rPr>
      <t>身</t>
    </r>
    <r>
      <rPr>
        <sz val="12"/>
        <rFont val="宋体"/>
        <charset val="134"/>
      </rPr>
      <t xml:space="preserve">   </t>
    </r>
    <r>
      <rPr>
        <b/>
        <sz val="12"/>
        <rFont val="宋体"/>
        <charset val="134"/>
      </rPr>
      <t>高</t>
    </r>
  </si>
  <si>
    <t>香洲大队驾驶员</t>
  </si>
  <si>
    <t>XFXZ02</t>
  </si>
  <si>
    <t>A2</t>
  </si>
  <si>
    <r>
      <rPr>
        <sz val="11"/>
        <rFont val="Arial"/>
        <charset val="204"/>
      </rPr>
      <t>6</t>
    </r>
    <r>
      <rPr>
        <sz val="11"/>
        <rFont val="宋体"/>
        <charset val="204"/>
      </rPr>
      <t>年</t>
    </r>
  </si>
  <si>
    <t>高新大队</t>
  </si>
  <si>
    <t>现居住地址</t>
  </si>
  <si>
    <t>金湾大队战斗员</t>
  </si>
  <si>
    <t>XFJW01</t>
  </si>
  <si>
    <r>
      <rPr>
        <sz val="11"/>
        <rFont val="Arial"/>
        <charset val="204"/>
      </rPr>
      <t>7</t>
    </r>
    <r>
      <rPr>
        <sz val="11"/>
        <rFont val="宋体"/>
        <charset val="204"/>
      </rPr>
      <t>年</t>
    </r>
  </si>
  <si>
    <t>学历/学位</t>
  </si>
  <si>
    <t>毕业时间</t>
  </si>
  <si>
    <t>金湾大队驾驶员</t>
  </si>
  <si>
    <t>XFJW02</t>
  </si>
  <si>
    <r>
      <rPr>
        <sz val="11"/>
        <rFont val="Arial"/>
        <charset val="204"/>
      </rPr>
      <t>8</t>
    </r>
    <r>
      <rPr>
        <sz val="11"/>
        <rFont val="宋体"/>
        <charset val="204"/>
      </rPr>
      <t>年</t>
    </r>
  </si>
  <si>
    <r>
      <rPr>
        <b/>
        <sz val="12"/>
        <rFont val="宋体"/>
        <charset val="134"/>
      </rPr>
      <t>毕业学校及专业</t>
    </r>
    <r>
      <rPr>
        <b/>
        <sz val="10"/>
        <rFont val="宋体"/>
        <charset val="134"/>
      </rPr>
      <t>（最高）</t>
    </r>
  </si>
  <si>
    <t>学制类型</t>
  </si>
  <si>
    <t>高新大队战斗员</t>
  </si>
  <si>
    <t>XFGX01</t>
  </si>
  <si>
    <r>
      <rPr>
        <sz val="11"/>
        <rFont val="Arial"/>
        <charset val="204"/>
      </rPr>
      <t>9</t>
    </r>
    <r>
      <rPr>
        <sz val="11"/>
        <rFont val="宋体"/>
        <charset val="204"/>
      </rPr>
      <t>年</t>
    </r>
  </si>
  <si>
    <t>专业技术资格/职业资格</t>
  </si>
  <si>
    <t>联系电话</t>
  </si>
  <si>
    <t>高新大队火场文书</t>
  </si>
  <si>
    <t>XFGX02</t>
  </si>
  <si>
    <r>
      <rPr>
        <sz val="11"/>
        <rFont val="Arial"/>
        <charset val="204"/>
      </rPr>
      <t>1</t>
    </r>
    <r>
      <rPr>
        <sz val="11"/>
        <rFont val="宋体"/>
        <charset val="204"/>
      </rPr>
      <t>0年</t>
    </r>
  </si>
  <si>
    <t>现工作单位</t>
  </si>
  <si>
    <t>驾驶证
类  型</t>
  </si>
  <si>
    <t>驾龄</t>
  </si>
  <si>
    <r>
      <rPr>
        <sz val="11"/>
        <rFont val="Arial"/>
        <charset val="204"/>
      </rPr>
      <t>1</t>
    </r>
    <r>
      <rPr>
        <sz val="11"/>
        <rFont val="宋体"/>
        <charset val="204"/>
      </rPr>
      <t>1年</t>
    </r>
  </si>
  <si>
    <t>报考岗位</t>
  </si>
  <si>
    <t>服役经历</t>
  </si>
  <si>
    <t>年限</t>
  </si>
  <si>
    <r>
      <rPr>
        <sz val="11"/>
        <rFont val="Arial"/>
        <charset val="204"/>
      </rPr>
      <t>1</t>
    </r>
    <r>
      <rPr>
        <sz val="11"/>
        <rFont val="宋体"/>
        <charset val="204"/>
      </rPr>
      <t>2年</t>
    </r>
  </si>
  <si>
    <t>调剂单位1</t>
  </si>
  <si>
    <t>消防工作
经历</t>
  </si>
  <si>
    <r>
      <rPr>
        <sz val="11"/>
        <rFont val="Arial"/>
        <charset val="204"/>
      </rPr>
      <t>1</t>
    </r>
    <r>
      <rPr>
        <sz val="11"/>
        <rFont val="宋体"/>
        <charset val="204"/>
      </rPr>
      <t>3年</t>
    </r>
  </si>
  <si>
    <t>调剂单位2</t>
  </si>
  <si>
    <t>是否符合直接招聘</t>
  </si>
  <si>
    <r>
      <rPr>
        <sz val="11"/>
        <rFont val="Arial"/>
        <charset val="204"/>
      </rPr>
      <t>1</t>
    </r>
    <r>
      <rPr>
        <sz val="11"/>
        <rFont val="宋体"/>
        <charset val="204"/>
      </rPr>
      <t>4年</t>
    </r>
  </si>
  <si>
    <t>体能考核</t>
  </si>
  <si>
    <t>必考</t>
  </si>
  <si>
    <t>二选一</t>
  </si>
  <si>
    <r>
      <rPr>
        <sz val="11"/>
        <rFont val="Arial"/>
        <charset val="204"/>
      </rPr>
      <t>1</t>
    </r>
    <r>
      <rPr>
        <sz val="11"/>
        <rFont val="宋体"/>
        <charset val="204"/>
      </rPr>
      <t>5年</t>
    </r>
  </si>
  <si>
    <r>
      <rPr>
        <sz val="11"/>
        <color rgb="FF000000"/>
        <rFont val="Arial"/>
        <charset val="204"/>
      </rPr>
      <t>100</t>
    </r>
    <r>
      <rPr>
        <sz val="11"/>
        <color rgb="FF000000"/>
        <rFont val="宋体"/>
        <charset val="204"/>
      </rPr>
      <t>米跑</t>
    </r>
  </si>
  <si>
    <r>
      <rPr>
        <sz val="11"/>
        <rFont val="Arial"/>
        <charset val="204"/>
      </rPr>
      <t>1</t>
    </r>
    <r>
      <rPr>
        <sz val="11"/>
        <rFont val="宋体"/>
        <charset val="204"/>
      </rPr>
      <t>6年</t>
    </r>
  </si>
  <si>
    <r>
      <rPr>
        <sz val="11"/>
        <rFont val="Arial"/>
        <charset val="204"/>
      </rPr>
      <t>1</t>
    </r>
    <r>
      <rPr>
        <sz val="11"/>
        <rFont val="宋体"/>
        <charset val="204"/>
      </rPr>
      <t>7年</t>
    </r>
  </si>
  <si>
    <t>主要学
习和工
作经历
（从中
学开始，
按时间
先后顺
序填写）</t>
  </si>
  <si>
    <r>
      <rPr>
        <sz val="11"/>
        <rFont val="Arial"/>
        <charset val="204"/>
      </rPr>
      <t>1</t>
    </r>
    <r>
      <rPr>
        <sz val="11"/>
        <rFont val="宋体"/>
        <charset val="204"/>
      </rPr>
      <t>8年</t>
    </r>
  </si>
  <si>
    <r>
      <rPr>
        <b/>
        <sz val="12"/>
        <rFont val="宋体"/>
        <charset val="134"/>
      </rPr>
      <t xml:space="preserve">家庭主
</t>
    </r>
    <r>
      <rPr>
        <sz val="6"/>
        <rFont val="宋体"/>
        <charset val="134"/>
      </rPr>
      <t xml:space="preserve">
</t>
    </r>
    <r>
      <rPr>
        <b/>
        <sz val="12"/>
        <rFont val="宋体"/>
        <charset val="134"/>
      </rPr>
      <t xml:space="preserve">要成员
</t>
    </r>
    <r>
      <rPr>
        <sz val="6"/>
        <rFont val="宋体"/>
        <charset val="134"/>
      </rPr>
      <t xml:space="preserve">
</t>
    </r>
    <r>
      <rPr>
        <b/>
        <sz val="12"/>
        <rFont val="宋体"/>
        <charset val="134"/>
      </rPr>
      <t xml:space="preserve">及社会
</t>
    </r>
    <r>
      <rPr>
        <sz val="6"/>
        <rFont val="宋体"/>
        <charset val="134"/>
      </rPr>
      <t xml:space="preserve">
</t>
    </r>
    <r>
      <rPr>
        <b/>
        <sz val="12"/>
        <rFont val="宋体"/>
        <charset val="134"/>
      </rPr>
      <t>关系</t>
    </r>
  </si>
  <si>
    <r>
      <rPr>
        <b/>
        <sz val="12"/>
        <rFont val="方正仿宋_GB2312"/>
        <charset val="134"/>
      </rPr>
      <t>姓</t>
    </r>
    <r>
      <rPr>
        <sz val="12"/>
        <rFont val="方正仿宋_GB2312"/>
        <charset val="134"/>
      </rPr>
      <t xml:space="preserve"> </t>
    </r>
    <r>
      <rPr>
        <b/>
        <sz val="12"/>
        <rFont val="方正仿宋_GB2312"/>
        <charset val="134"/>
      </rPr>
      <t>名</t>
    </r>
  </si>
  <si>
    <t>与本人关系</t>
  </si>
  <si>
    <t>工作单位及职务</t>
  </si>
  <si>
    <r>
      <rPr>
        <sz val="11"/>
        <rFont val="Arial"/>
        <charset val="204"/>
      </rPr>
      <t>1</t>
    </r>
    <r>
      <rPr>
        <sz val="11"/>
        <rFont val="宋体"/>
        <charset val="204"/>
      </rPr>
      <t>9年</t>
    </r>
  </si>
  <si>
    <r>
      <rPr>
        <sz val="11"/>
        <rFont val="Arial"/>
        <charset val="204"/>
      </rPr>
      <t>2</t>
    </r>
    <r>
      <rPr>
        <sz val="11"/>
        <rFont val="宋体"/>
        <charset val="204"/>
      </rPr>
      <t>0年</t>
    </r>
  </si>
  <si>
    <r>
      <rPr>
        <b/>
        <sz val="12"/>
        <rFont val="宋体"/>
        <charset val="134"/>
      </rPr>
      <t xml:space="preserve">有何特
</t>
    </r>
    <r>
      <rPr>
        <sz val="6"/>
        <rFont val="宋体"/>
        <charset val="134"/>
      </rPr>
      <t xml:space="preserve">
</t>
    </r>
    <r>
      <rPr>
        <b/>
        <sz val="12"/>
        <rFont val="宋体"/>
        <charset val="134"/>
      </rPr>
      <t xml:space="preserve">长及突
</t>
    </r>
    <r>
      <rPr>
        <sz val="6"/>
        <rFont val="宋体"/>
        <charset val="134"/>
      </rPr>
      <t xml:space="preserve">
</t>
    </r>
    <r>
      <rPr>
        <b/>
        <sz val="12"/>
        <rFont val="宋体"/>
        <charset val="134"/>
      </rPr>
      <t>出业绩</t>
    </r>
  </si>
  <si>
    <r>
      <rPr>
        <b/>
        <sz val="12"/>
        <rFont val="宋体"/>
        <charset val="134"/>
      </rPr>
      <t xml:space="preserve">主要奖
</t>
    </r>
    <r>
      <rPr>
        <sz val="6"/>
        <rFont val="宋体"/>
        <charset val="134"/>
      </rPr>
      <t xml:space="preserve">
</t>
    </r>
    <r>
      <rPr>
        <b/>
        <sz val="12"/>
        <rFont val="宋体"/>
        <charset val="134"/>
      </rPr>
      <t>惩情况</t>
    </r>
  </si>
  <si>
    <r>
      <rPr>
        <b/>
        <sz val="12"/>
        <rFont val="宋体"/>
        <charset val="134"/>
      </rPr>
      <t xml:space="preserve">本人
</t>
    </r>
    <r>
      <rPr>
        <sz val="6"/>
        <rFont val="宋体"/>
        <charset val="134"/>
      </rPr>
      <t xml:space="preserve">
</t>
    </r>
    <r>
      <rPr>
        <b/>
        <sz val="12"/>
        <rFont val="宋体"/>
        <charset val="134"/>
      </rPr>
      <t>承诺</t>
    </r>
  </si>
  <si>
    <r>
      <rPr>
        <b/>
        <sz val="12"/>
        <rFont val="方正仿宋_GB2312"/>
        <charset val="204"/>
      </rPr>
      <t xml:space="preserve">   本人承诺：</t>
    </r>
    <r>
      <rPr>
        <sz val="12"/>
        <rFont val="方正仿宋_GB2312"/>
        <charset val="204"/>
      </rPr>
      <t>本人符合报名条件并自愿报名，报名表所填写的信息准确无误，所提交的证件、资料真实有效，若有虚假，所产生的一切后果由本人承担。
                                      承诺人签名: 
                                               年   月   日</t>
    </r>
  </si>
  <si>
    <r>
      <rPr>
        <b/>
        <sz val="12"/>
        <rFont val="宋体"/>
        <charset val="134"/>
      </rPr>
      <t>报名
资格
审核</t>
    </r>
    <r>
      <rPr>
        <sz val="6"/>
        <rFont val="宋体"/>
        <charset val="134"/>
      </rPr>
      <t xml:space="preserve">
</t>
    </r>
    <r>
      <rPr>
        <b/>
        <sz val="12"/>
        <rFont val="宋体"/>
        <charset val="134"/>
      </rPr>
      <t>意见</t>
    </r>
  </si>
  <si>
    <t>审核人（签名）:                                     年    月    日</t>
  </si>
  <si>
    <t>备注</t>
  </si>
  <si>
    <r>
      <rPr>
        <sz val="10"/>
        <rFont val="SimSun"/>
        <charset val="134"/>
      </rPr>
      <t xml:space="preserve"> 说明：本表 </t>
    </r>
    <r>
      <rPr>
        <sz val="10"/>
        <rFont val="Calibri"/>
        <charset val="134"/>
      </rPr>
      <t xml:space="preserve">A4 </t>
    </r>
    <r>
      <rPr>
        <sz val="10"/>
        <rFont val="SimSun"/>
        <charset val="134"/>
      </rPr>
      <t>纸双面打印，须如实填写，经审核发现与事实不符合的，责任自负。</t>
    </r>
  </si>
  <si>
    <t>张三</t>
  </si>
  <si>
    <t>汉族</t>
  </si>
  <si>
    <t>广东珠海</t>
  </si>
  <si>
    <t>中共党员</t>
  </si>
  <si>
    <t>440402199405237016</t>
  </si>
  <si>
    <t>已婚已育</t>
  </si>
  <si>
    <t>珠海市香洲区梅华路234号67-23</t>
  </si>
  <si>
    <t>本科（学士学位）</t>
  </si>
  <si>
    <t>中山大学</t>
  </si>
  <si>
    <t>全日制/函授</t>
  </si>
  <si>
    <t>中级消防设置操作员</t>
  </si>
  <si>
    <t>2年</t>
  </si>
  <si>
    <t>解放军</t>
  </si>
  <si>
    <t>5年</t>
  </si>
  <si>
    <t>专职消防</t>
  </si>
  <si>
    <t>√</t>
  </si>
  <si>
    <t xml:space="preserve">2000年9月-2003年6月  在XXX中学就读
2003年9月-2007年6月  在XXX大学就读
2008年至今在XXX公司就职
</t>
  </si>
  <si>
    <t>李四</t>
  </si>
  <si>
    <t>父子</t>
  </si>
  <si>
    <t>XXX公司 经理</t>
  </si>
  <si>
    <t>王五</t>
  </si>
  <si>
    <t>夫妻</t>
  </si>
  <si>
    <t>个人信息数据表（不需要主动填写）</t>
  </si>
  <si>
    <t>姓名</t>
  </si>
  <si>
    <t>民族</t>
  </si>
  <si>
    <t>身高</t>
  </si>
  <si>
    <t>毕业学校及专业（最高）</t>
  </si>
  <si>
    <t>驾驶证
类型</t>
  </si>
  <si>
    <t>服役年限</t>
  </si>
  <si>
    <t>工作年限</t>
  </si>
  <si>
    <t>单杠引体
向上</t>
  </si>
  <si>
    <t>100米跑</t>
  </si>
  <si>
    <t>主要学习和工作经历</t>
  </si>
  <si>
    <t>主要家庭成员及社会关系</t>
  </si>
  <si>
    <t>有何特长及突出业绩</t>
  </si>
  <si>
    <t>主要奖惩情况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</si>
</sst>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yyyy&quot;年&quot;m&quot;月&quot;d&quot;日&quot;;@"/>
  </numFmts>
  <fonts count="51">
    <font>
      <sz val="11"/>
      <color rgb="FF000000"/>
      <name val="Arial"/>
      <charset val="204"/>
    </font>
    <font>
      <sz val="28"/>
      <color rgb="FF000000"/>
      <name val="宋体"/>
      <charset val="204"/>
    </font>
    <font>
      <sz val="28"/>
      <color rgb="FF000000"/>
      <name val="Arial"/>
      <charset val="204"/>
    </font>
    <font>
      <b/>
      <sz val="14"/>
      <color theme="0"/>
      <name val="楷体"/>
      <charset val="134"/>
    </font>
    <font>
      <b/>
      <sz val="14"/>
      <color theme="0"/>
      <name val="楷体"/>
      <charset val="204"/>
    </font>
    <font>
      <sz val="11"/>
      <name val="Arial"/>
      <charset val="204"/>
    </font>
    <font>
      <sz val="12"/>
      <color rgb="FF000000"/>
      <name val="黑体"/>
      <charset val="204"/>
    </font>
    <font>
      <b/>
      <sz val="21"/>
      <name val="方正公文小标宋"/>
      <charset val="204"/>
    </font>
    <font>
      <sz val="11"/>
      <color rgb="FF000000"/>
      <name val="方正公文小标宋"/>
      <charset val="204"/>
    </font>
    <font>
      <b/>
      <sz val="12"/>
      <name val="宋体"/>
      <charset val="134"/>
    </font>
    <font>
      <sz val="12"/>
      <name val="方正仿宋_GB2312"/>
      <charset val="134"/>
    </font>
    <font>
      <sz val="11"/>
      <name val="方正仿宋_GB2312"/>
      <charset val="134"/>
    </font>
    <font>
      <sz val="11"/>
      <color rgb="FF000000"/>
      <name val="方正楷体_GB2312"/>
      <charset val="204"/>
    </font>
    <font>
      <sz val="11"/>
      <color rgb="FF000000"/>
      <name val="宋体"/>
      <charset val="204"/>
    </font>
    <font>
      <sz val="11"/>
      <color rgb="FF000000"/>
      <name val="方正仿宋_GB2312"/>
      <charset val="204"/>
    </font>
    <font>
      <b/>
      <sz val="12"/>
      <name val="方正仿宋_GB2312"/>
      <charset val="134"/>
    </font>
    <font>
      <b/>
      <sz val="12"/>
      <name val="方正仿宋_GB2312"/>
      <charset val="204"/>
    </font>
    <font>
      <sz val="12"/>
      <name val="方正仿宋_GB2312"/>
      <charset val="204"/>
    </font>
    <font>
      <sz val="11"/>
      <name val="宋体"/>
      <charset val="204"/>
    </font>
    <font>
      <sz val="14"/>
      <name val="方正楷体_GB2312"/>
      <charset val="204"/>
    </font>
    <font>
      <sz val="14"/>
      <color rgb="FF000000"/>
      <name val="黑体"/>
      <charset val="204"/>
    </font>
    <font>
      <sz val="14"/>
      <name val="FangSong"/>
      <charset val="204"/>
    </font>
    <font>
      <sz val="12"/>
      <color rgb="FF000000"/>
      <name val="方正仿宋_GB2312"/>
      <charset val="134"/>
    </font>
    <font>
      <b/>
      <sz val="11"/>
      <color rgb="FF000000"/>
      <name val="宋体"/>
      <charset val="204"/>
    </font>
    <font>
      <sz val="6"/>
      <name val="宋体"/>
      <charset val="204"/>
    </font>
    <font>
      <sz val="16"/>
      <name val="仿宋_GB2312"/>
      <charset val="20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0"/>
      <name val="宋体"/>
      <charset val="134"/>
    </font>
    <font>
      <sz val="6"/>
      <name val="宋体"/>
      <charset val="134"/>
    </font>
    <font>
      <sz val="10"/>
      <name val="SimSun"/>
      <charset val="134"/>
    </font>
    <font>
      <sz val="10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6" fillId="0" borderId="0" applyFont="0" applyFill="0" applyBorder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2" fontId="26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4" borderId="32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33" applyNumberFormat="0" applyFill="0" applyAlignment="0" applyProtection="0">
      <alignment vertical="center"/>
    </xf>
    <xf numFmtId="0" fontId="33" fillId="0" borderId="33" applyNumberFormat="0" applyFill="0" applyAlignment="0" applyProtection="0">
      <alignment vertical="center"/>
    </xf>
    <xf numFmtId="0" fontId="34" fillId="0" borderId="34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5" borderId="35" applyNumberFormat="0" applyAlignment="0" applyProtection="0">
      <alignment vertical="center"/>
    </xf>
    <xf numFmtId="0" fontId="36" fillId="6" borderId="36" applyNumberFormat="0" applyAlignment="0" applyProtection="0">
      <alignment vertical="center"/>
    </xf>
    <xf numFmtId="0" fontId="37" fillId="6" borderId="35" applyNumberFormat="0" applyAlignment="0" applyProtection="0">
      <alignment vertical="center"/>
    </xf>
    <xf numFmtId="0" fontId="38" fillId="7" borderId="37" applyNumberFormat="0" applyAlignment="0" applyProtection="0">
      <alignment vertical="center"/>
    </xf>
    <xf numFmtId="0" fontId="39" fillId="0" borderId="38" applyNumberFormat="0" applyFill="0" applyAlignment="0" applyProtection="0">
      <alignment vertical="center"/>
    </xf>
    <xf numFmtId="0" fontId="40" fillId="0" borderId="39" applyNumberFormat="0" applyFill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</cellStyleXfs>
  <cellXfs count="176">
    <xf numFmtId="49" fontId="0" fillId="0" borderId="0" xfId="0" applyNumberFormat="1" applyFill="1" applyBorder="1" applyAlignment="1">
      <alignment horizontal="left" vertical="top" wrapText="1"/>
    </xf>
    <xf numFmtId="0" fontId="0" fillId="0" borderId="0" xfId="0" applyNumberFormat="1" applyFill="1" applyBorder="1" applyAlignment="1" applyProtection="1">
      <alignment horizontal="center" vertical="center" wrapText="1"/>
    </xf>
    <xf numFmtId="49" fontId="0" fillId="0" borderId="0" xfId="0" applyNumberFormat="1" applyFill="1" applyBorder="1" applyAlignment="1" applyProtection="1">
      <alignment horizontal="center" vertical="center" wrapText="1"/>
    </xf>
    <xf numFmtId="49" fontId="1" fillId="0" borderId="0" xfId="0" applyNumberFormat="1" applyFont="1" applyFill="1" applyAlignment="1" applyProtection="1">
      <alignment horizontal="left" vertical="center" wrapText="1"/>
    </xf>
    <xf numFmtId="49" fontId="2" fillId="0" borderId="0" xfId="0" applyNumberFormat="1" applyFont="1" applyFill="1" applyAlignment="1" applyProtection="1">
      <alignment horizontal="left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" vertical="center" wrapText="1"/>
    </xf>
    <xf numFmtId="176" fontId="0" fillId="0" borderId="1" xfId="0" applyNumberFormat="1" applyFill="1" applyBorder="1" applyAlignment="1" applyProtection="1">
      <alignment horizontal="center" vertical="center" wrapText="1"/>
    </xf>
    <xf numFmtId="177" fontId="0" fillId="0" borderId="1" xfId="0" applyNumberForma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ill="1" applyBorder="1" applyAlignment="1" applyProtection="1">
      <alignment horizontal="left" vertical="center" wrapText="1"/>
    </xf>
    <xf numFmtId="49" fontId="0" fillId="0" borderId="0" xfId="0" applyNumberFormat="1" applyFill="1" applyBorder="1" applyAlignment="1" applyProtection="1">
      <alignment horizontal="center" vertical="top" wrapText="1"/>
    </xf>
    <xf numFmtId="49" fontId="5" fillId="0" borderId="0" xfId="0" applyNumberFormat="1" applyFont="1" applyFill="1" applyBorder="1" applyAlignment="1" applyProtection="1">
      <alignment horizontal="left" vertical="top" wrapText="1"/>
    </xf>
    <xf numFmtId="49" fontId="0" fillId="0" borderId="0" xfId="0" applyNumberFormat="1" applyFill="1" applyBorder="1" applyAlignment="1" applyProtection="1">
      <alignment horizontal="left" vertical="top" wrapText="1"/>
    </xf>
    <xf numFmtId="49" fontId="6" fillId="0" borderId="0" xfId="0" applyNumberFormat="1" applyFont="1" applyFill="1" applyBorder="1" applyAlignment="1" applyProtection="1">
      <alignment horizontal="left" vertical="top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top" wrapText="1"/>
    </xf>
    <xf numFmtId="0" fontId="0" fillId="0" borderId="0" xfId="0" applyFill="1" applyBorder="1" applyAlignment="1" applyProtection="1">
      <alignment horizontal="center" vertical="top" wrapText="1"/>
    </xf>
    <xf numFmtId="0" fontId="9" fillId="0" borderId="2" xfId="0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 applyProtection="1">
      <alignment horizontal="center" vertical="center" wrapText="1"/>
    </xf>
    <xf numFmtId="0" fontId="10" fillId="0" borderId="5" xfId="0" applyFont="1" applyFill="1" applyBorder="1" applyAlignment="1" applyProtection="1">
      <alignment horizontal="center" vertical="center" wrapText="1"/>
    </xf>
    <xf numFmtId="0" fontId="10" fillId="0" borderId="6" xfId="0" applyFont="1" applyFill="1" applyBorder="1" applyAlignment="1" applyProtection="1">
      <alignment horizontal="center" vertical="center" wrapText="1"/>
    </xf>
    <xf numFmtId="0" fontId="9" fillId="0" borderId="7" xfId="0" applyFont="1" applyFill="1" applyBorder="1" applyAlignment="1" applyProtection="1">
      <alignment horizontal="center" vertical="center" wrapText="1"/>
    </xf>
    <xf numFmtId="14" fontId="10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10" fillId="0" borderId="8" xfId="0" applyFont="1" applyFill="1" applyBorder="1" applyAlignment="1" applyProtection="1">
      <alignment horizontal="center" vertical="center" wrapText="1"/>
    </xf>
    <xf numFmtId="0" fontId="10" fillId="0" borderId="9" xfId="0" applyFont="1" applyFill="1" applyBorder="1" applyAlignment="1" applyProtection="1">
      <alignment horizontal="center" vertical="center" wrapText="1"/>
    </xf>
    <xf numFmtId="0" fontId="10" fillId="0" borderId="10" xfId="0" applyFont="1" applyFill="1" applyBorder="1" applyAlignment="1" applyProtection="1">
      <alignment horizontal="center" vertical="center" wrapText="1"/>
    </xf>
    <xf numFmtId="0" fontId="10" fillId="0" borderId="11" xfId="0" applyFont="1" applyFill="1" applyBorder="1" applyAlignment="1" applyProtection="1">
      <alignment horizontal="center" vertical="center" wrapText="1"/>
    </xf>
    <xf numFmtId="0" fontId="10" fillId="0" borderId="12" xfId="0" applyFont="1" applyFill="1" applyBorder="1" applyAlignment="1" applyProtection="1">
      <alignment horizontal="center" vertical="center" wrapText="1"/>
    </xf>
    <xf numFmtId="0" fontId="10" fillId="0" borderId="8" xfId="0" applyFont="1" applyFill="1" applyBorder="1" applyAlignment="1" applyProtection="1">
      <alignment horizontal="center" vertical="center"/>
    </xf>
    <xf numFmtId="0" fontId="10" fillId="0" borderId="9" xfId="0" applyFont="1" applyFill="1" applyBorder="1" applyAlignment="1" applyProtection="1">
      <alignment horizontal="center" vertical="center"/>
    </xf>
    <xf numFmtId="0" fontId="10" fillId="0" borderId="10" xfId="0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9" fillId="0" borderId="13" xfId="0" applyFont="1" applyFill="1" applyBorder="1" applyAlignment="1" applyProtection="1">
      <alignment horizontal="center" vertical="center" wrapText="1"/>
    </xf>
    <xf numFmtId="49" fontId="12" fillId="0" borderId="12" xfId="0" applyNumberFormat="1" applyFont="1" applyFill="1" applyBorder="1" applyAlignment="1" applyProtection="1">
      <alignment horizontal="center" vertical="center" wrapText="1"/>
    </xf>
    <xf numFmtId="49" fontId="12" fillId="0" borderId="14" xfId="0" applyNumberFormat="1" applyFont="1" applyFill="1" applyBorder="1" applyAlignment="1" applyProtection="1">
      <alignment horizontal="center" vertical="center" wrapText="1"/>
    </xf>
    <xf numFmtId="49" fontId="12" fillId="0" borderId="15" xfId="0" applyNumberFormat="1" applyFont="1" applyFill="1" applyBorder="1" applyAlignment="1" applyProtection="1">
      <alignment horizontal="center" vertical="center" wrapText="1"/>
    </xf>
    <xf numFmtId="49" fontId="12" fillId="0" borderId="16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0" fillId="0" borderId="8" xfId="0" applyNumberFormat="1" applyFill="1" applyBorder="1" applyAlignment="1" applyProtection="1">
      <alignment horizontal="center" vertical="center" wrapText="1"/>
    </xf>
    <xf numFmtId="0" fontId="0" fillId="0" borderId="9" xfId="0" applyNumberFormat="1" applyFill="1" applyBorder="1" applyAlignment="1" applyProtection="1">
      <alignment horizontal="center" vertical="center" wrapText="1"/>
    </xf>
    <xf numFmtId="0" fontId="0" fillId="0" borderId="10" xfId="0" applyNumberFormat="1" applyFill="1" applyBorder="1" applyAlignment="1" applyProtection="1">
      <alignment horizontal="center" vertical="center" wrapText="1"/>
    </xf>
    <xf numFmtId="0" fontId="9" fillId="0" borderId="17" xfId="0" applyFont="1" applyFill="1" applyBorder="1" applyAlignment="1" applyProtection="1">
      <alignment horizontal="center" vertical="center" wrapText="1"/>
    </xf>
    <xf numFmtId="0" fontId="9" fillId="0" borderId="18" xfId="0" applyFont="1" applyFill="1" applyBorder="1" applyAlignment="1" applyProtection="1">
      <alignment horizontal="center" vertical="center" wrapText="1"/>
    </xf>
    <xf numFmtId="0" fontId="14" fillId="0" borderId="19" xfId="0" applyFont="1" applyFill="1" applyBorder="1" applyAlignment="1" applyProtection="1">
      <alignment horizontal="left" vertical="center" wrapText="1"/>
    </xf>
    <xf numFmtId="0" fontId="15" fillId="0" borderId="3" xfId="0" applyFont="1" applyFill="1" applyBorder="1" applyAlignment="1" applyProtection="1">
      <alignment horizontal="center" vertical="center" wrapText="1"/>
    </xf>
    <xf numFmtId="0" fontId="15" fillId="0" borderId="4" xfId="0" applyFont="1" applyFill="1" applyBorder="1" applyAlignment="1" applyProtection="1">
      <alignment horizontal="center" vertical="center" wrapText="1"/>
    </xf>
    <xf numFmtId="0" fontId="15" fillId="0" borderId="5" xfId="0" applyFont="1" applyFill="1" applyBorder="1" applyAlignment="1" applyProtection="1">
      <alignment horizontal="center" vertical="center" wrapText="1"/>
    </xf>
    <xf numFmtId="0" fontId="15" fillId="0" borderId="6" xfId="0" applyFont="1" applyFill="1" applyBorder="1" applyAlignment="1" applyProtection="1">
      <alignment horizontal="center" vertical="center" wrapText="1"/>
    </xf>
    <xf numFmtId="0" fontId="14" fillId="0" borderId="3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 wrapText="1"/>
    </xf>
    <xf numFmtId="0" fontId="14" fillId="0" borderId="8" xfId="0" applyFont="1" applyFill="1" applyBorder="1" applyAlignment="1" applyProtection="1">
      <alignment horizontal="center" vertical="center" wrapText="1"/>
    </xf>
    <xf numFmtId="0" fontId="14" fillId="0" borderId="9" xfId="0" applyFont="1" applyFill="1" applyBorder="1" applyAlignment="1" applyProtection="1">
      <alignment horizontal="center" vertical="center" wrapText="1"/>
    </xf>
    <xf numFmtId="0" fontId="14" fillId="0" borderId="10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left" vertical="center" wrapText="1"/>
    </xf>
    <xf numFmtId="0" fontId="16" fillId="0" borderId="1" xfId="0" applyFont="1" applyFill="1" applyBorder="1" applyAlignment="1" applyProtection="1">
      <alignment horizontal="left" vertical="center" wrapText="1"/>
    </xf>
    <xf numFmtId="0" fontId="17" fillId="0" borderId="1" xfId="0" applyFont="1" applyFill="1" applyBorder="1" applyAlignment="1" applyProtection="1">
      <alignment horizontal="left" vertical="center" wrapText="1"/>
    </xf>
    <xf numFmtId="0" fontId="10" fillId="0" borderId="1" xfId="0" applyFont="1" applyFill="1" applyBorder="1" applyAlignment="1" applyProtection="1">
      <alignment horizontal="center" wrapText="1"/>
    </xf>
    <xf numFmtId="0" fontId="14" fillId="0" borderId="20" xfId="0" applyFont="1" applyFill="1" applyBorder="1" applyAlignment="1" applyProtection="1">
      <alignment horizontal="center" vertical="top" wrapText="1"/>
    </xf>
    <xf numFmtId="0" fontId="0" fillId="0" borderId="0" xfId="0" applyFill="1" applyBorder="1" applyAlignment="1" applyProtection="1">
      <alignment horizontal="left" vertical="center" wrapText="1"/>
    </xf>
    <xf numFmtId="0" fontId="0" fillId="0" borderId="0" xfId="0" applyFill="1" applyBorder="1" applyAlignment="1" applyProtection="1">
      <alignment horizontal="left" vertical="top" wrapText="1"/>
    </xf>
    <xf numFmtId="0" fontId="18" fillId="0" borderId="0" xfId="0" applyNumberFormat="1" applyFont="1" applyFill="1" applyBorder="1" applyAlignment="1" applyProtection="1">
      <alignment horizontal="left" vertical="top" wrapText="1"/>
    </xf>
    <xf numFmtId="0" fontId="19" fillId="0" borderId="0" xfId="0" applyFont="1" applyFill="1" applyAlignment="1" applyProtection="1">
      <alignment horizontal="right" vertical="top" wrapText="1"/>
    </xf>
    <xf numFmtId="0" fontId="20" fillId="0" borderId="15" xfId="0" applyNumberFormat="1" applyFont="1" applyFill="1" applyBorder="1" applyAlignment="1" applyProtection="1">
      <alignment horizontal="center" vertical="center" wrapText="1"/>
    </xf>
    <xf numFmtId="0" fontId="21" fillId="0" borderId="0" xfId="0" applyFont="1" applyFill="1" applyAlignment="1" applyProtection="1">
      <alignment horizontal="right" vertical="top" wrapText="1"/>
    </xf>
    <xf numFmtId="49" fontId="0" fillId="0" borderId="0" xfId="0" applyNumberFormat="1" applyFill="1" applyBorder="1" applyAlignment="1" applyProtection="1">
      <alignment horizontal="right" vertical="top" wrapText="1"/>
    </xf>
    <xf numFmtId="49" fontId="0" fillId="0" borderId="0" xfId="0" applyNumberFormat="1" applyFill="1" applyAlignment="1" applyProtection="1">
      <alignment horizontal="right" vertical="top" wrapText="1"/>
    </xf>
    <xf numFmtId="0" fontId="0" fillId="0" borderId="0" xfId="0" applyNumberFormat="1" applyFill="1" applyAlignment="1" applyProtection="1">
      <alignment horizontal="left" vertical="center" wrapText="1"/>
    </xf>
    <xf numFmtId="0" fontId="14" fillId="0" borderId="21" xfId="0" applyFont="1" applyFill="1" applyBorder="1" applyAlignment="1" applyProtection="1">
      <alignment horizontal="center" vertical="center" wrapText="1"/>
    </xf>
    <xf numFmtId="0" fontId="14" fillId="0" borderId="22" xfId="0" applyFont="1" applyFill="1" applyBorder="1" applyAlignment="1" applyProtection="1">
      <alignment horizontal="center" vertical="center" wrapText="1"/>
    </xf>
    <xf numFmtId="0" fontId="9" fillId="0" borderId="11" xfId="0" applyFont="1" applyFill="1" applyBorder="1" applyAlignment="1" applyProtection="1">
      <alignment horizontal="center" vertical="center" wrapText="1"/>
    </xf>
    <xf numFmtId="1" fontId="22" fillId="0" borderId="11" xfId="0" applyNumberFormat="1" applyFont="1" applyFill="1" applyBorder="1" applyAlignment="1" applyProtection="1">
      <alignment horizontal="center" vertical="center" wrapText="1"/>
    </xf>
    <xf numFmtId="0" fontId="14" fillId="0" borderId="11" xfId="0" applyFont="1" applyFill="1" applyBorder="1" applyAlignment="1" applyProtection="1">
      <alignment horizontal="center" vertical="center" wrapText="1"/>
    </xf>
    <xf numFmtId="0" fontId="14" fillId="0" borderId="23" xfId="0" applyFont="1" applyFill="1" applyBorder="1" applyAlignment="1" applyProtection="1">
      <alignment horizontal="center" vertical="center" wrapText="1"/>
    </xf>
    <xf numFmtId="0" fontId="10" fillId="0" borderId="22" xfId="0" applyFont="1" applyFill="1" applyBorder="1" applyAlignment="1" applyProtection="1">
      <alignment horizontal="center" vertical="center" wrapText="1"/>
    </xf>
    <xf numFmtId="31" fontId="14" fillId="0" borderId="12" xfId="0" applyNumberFormat="1" applyFont="1" applyFill="1" applyBorder="1" applyAlignment="1" applyProtection="1">
      <alignment horizontal="center" vertical="center" wrapText="1"/>
    </xf>
    <xf numFmtId="0" fontId="14" fillId="0" borderId="12" xfId="0" applyFont="1" applyFill="1" applyBorder="1" applyAlignment="1" applyProtection="1">
      <alignment horizontal="center" vertical="center" wrapText="1"/>
    </xf>
    <xf numFmtId="0" fontId="14" fillId="0" borderId="24" xfId="0" applyFont="1" applyFill="1" applyBorder="1" applyAlignment="1" applyProtection="1">
      <alignment horizontal="center" vertical="center" wrapText="1"/>
    </xf>
    <xf numFmtId="0" fontId="23" fillId="0" borderId="8" xfId="0" applyFont="1" applyFill="1" applyBorder="1" applyAlignment="1" applyProtection="1">
      <alignment horizontal="center" vertical="center" wrapText="1"/>
    </xf>
    <xf numFmtId="0" fontId="23" fillId="0" borderId="10" xfId="0" applyFont="1" applyFill="1" applyBorder="1" applyAlignment="1" applyProtection="1">
      <alignment horizontal="center" vertical="center" wrapText="1"/>
    </xf>
    <xf numFmtId="0" fontId="14" fillId="0" borderId="25" xfId="0" applyFont="1" applyFill="1" applyBorder="1" applyAlignment="1" applyProtection="1">
      <alignment horizontal="center" vertical="center" wrapText="1"/>
    </xf>
    <xf numFmtId="0" fontId="14" fillId="0" borderId="26" xfId="0" applyFont="1" applyFill="1" applyBorder="1" applyAlignment="1" applyProtection="1">
      <alignment horizontal="center" vertical="center" wrapText="1"/>
    </xf>
    <xf numFmtId="0" fontId="23" fillId="0" borderId="25" xfId="0" applyFont="1" applyFill="1" applyBorder="1" applyAlignment="1" applyProtection="1">
      <alignment horizontal="center" vertical="center" wrapText="1"/>
    </xf>
    <xf numFmtId="0" fontId="23" fillId="0" borderId="27" xfId="0" applyFont="1" applyFill="1" applyBorder="1" applyAlignment="1" applyProtection="1">
      <alignment horizontal="center" vertical="center" wrapText="1"/>
    </xf>
    <xf numFmtId="49" fontId="13" fillId="0" borderId="8" xfId="0" applyNumberFormat="1" applyFont="1" applyFill="1" applyBorder="1" applyAlignment="1" applyProtection="1">
      <alignment horizontal="center" vertical="center" wrapText="1"/>
    </xf>
    <xf numFmtId="49" fontId="13" fillId="0" borderId="9" xfId="0" applyNumberFormat="1" applyFont="1" applyFill="1" applyBorder="1" applyAlignment="1" applyProtection="1">
      <alignment horizontal="center" vertical="center" wrapText="1"/>
    </xf>
    <xf numFmtId="49" fontId="13" fillId="0" borderId="28" xfId="0" applyNumberFormat="1" applyFont="1" applyFill="1" applyBorder="1" applyAlignment="1" applyProtection="1">
      <alignment horizontal="center" vertical="center" wrapText="1"/>
    </xf>
    <xf numFmtId="0" fontId="24" fillId="0" borderId="0" xfId="0" applyFont="1" applyFill="1" applyBorder="1" applyAlignment="1" applyProtection="1">
      <alignment horizontal="center" vertical="top" wrapText="1"/>
    </xf>
    <xf numFmtId="49" fontId="12" fillId="0" borderId="29" xfId="0" applyNumberFormat="1" applyFont="1" applyFill="1" applyBorder="1" applyAlignment="1" applyProtection="1">
      <alignment horizontal="center" vertical="center" wrapText="1"/>
    </xf>
    <xf numFmtId="49" fontId="5" fillId="0" borderId="0" xfId="0" applyNumberFormat="1" applyFont="1" applyFill="1" applyBorder="1" applyAlignment="1" applyProtection="1">
      <alignment horizontal="left" vertical="center" wrapText="1"/>
    </xf>
    <xf numFmtId="0" fontId="18" fillId="0" borderId="0" xfId="0" applyNumberFormat="1" applyFont="1" applyFill="1" applyBorder="1" applyAlignment="1" applyProtection="1">
      <alignment horizontal="left" vertical="center" wrapText="1"/>
    </xf>
    <xf numFmtId="0" fontId="0" fillId="0" borderId="22" xfId="0" applyNumberFormat="1" applyFill="1" applyBorder="1" applyAlignment="1" applyProtection="1">
      <alignment horizontal="center" vertical="center" wrapText="1"/>
    </xf>
    <xf numFmtId="0" fontId="24" fillId="3" borderId="0" xfId="0" applyFont="1" applyFill="1" applyBorder="1" applyAlignment="1" applyProtection="1">
      <alignment horizontal="center" vertical="center" wrapText="1"/>
    </xf>
    <xf numFmtId="0" fontId="24" fillId="0" borderId="0" xfId="0" applyFont="1" applyFill="1" applyBorder="1" applyAlignment="1" applyProtection="1">
      <alignment horizontal="center" vertical="center" wrapText="1"/>
    </xf>
    <xf numFmtId="0" fontId="14" fillId="0" borderId="30" xfId="0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left" vertical="top" wrapText="1"/>
    </xf>
    <xf numFmtId="0" fontId="14" fillId="0" borderId="22" xfId="0" applyFont="1" applyFill="1" applyBorder="1" applyAlignment="1" applyProtection="1">
      <alignment horizontal="left" vertical="center" wrapText="1"/>
    </xf>
    <xf numFmtId="0" fontId="17" fillId="0" borderId="22" xfId="0" applyFont="1" applyFill="1" applyBorder="1" applyAlignment="1" applyProtection="1">
      <alignment horizontal="left" vertical="center" wrapText="1"/>
    </xf>
    <xf numFmtId="0" fontId="10" fillId="0" borderId="22" xfId="0" applyFont="1" applyFill="1" applyBorder="1" applyAlignment="1" applyProtection="1">
      <alignment horizontal="center" wrapText="1"/>
    </xf>
    <xf numFmtId="0" fontId="14" fillId="0" borderId="31" xfId="0" applyFont="1" applyFill="1" applyBorder="1" applyAlignment="1" applyProtection="1">
      <alignment horizontal="center" vertical="top" wrapText="1"/>
    </xf>
    <xf numFmtId="49" fontId="18" fillId="0" borderId="0" xfId="0" applyNumberFormat="1" applyFont="1" applyFill="1" applyBorder="1" applyAlignment="1" applyProtection="1">
      <alignment horizontal="left" vertical="top" wrapText="1"/>
    </xf>
    <xf numFmtId="0" fontId="5" fillId="0" borderId="0" xfId="0" applyNumberFormat="1" applyFont="1" applyFill="1" applyBorder="1" applyAlignment="1" applyProtection="1">
      <alignment horizontal="left" vertical="center" wrapText="1"/>
    </xf>
    <xf numFmtId="0" fontId="25" fillId="0" borderId="0" xfId="0" applyNumberFormat="1" applyFont="1" applyAlignment="1" applyProtection="1">
      <alignment horizontal="justify"/>
    </xf>
    <xf numFmtId="0" fontId="18" fillId="0" borderId="0" xfId="0" applyNumberFormat="1" applyFont="1" applyFill="1" applyBorder="1" applyAlignment="1" applyProtection="1">
      <alignment horizontal="center" vertical="top" wrapText="1"/>
    </xf>
    <xf numFmtId="49" fontId="0" fillId="0" borderId="0" xfId="0" applyNumberFormat="1" applyFill="1" applyBorder="1" applyAlignment="1" applyProtection="1">
      <alignment horizontal="left" vertical="center" wrapText="1"/>
      <protection locked="0"/>
    </xf>
    <xf numFmtId="49" fontId="0" fillId="0" borderId="0" xfId="0" applyNumberFormat="1" applyFill="1" applyBorder="1" applyAlignment="1" applyProtection="1">
      <alignment horizontal="center" vertical="top" wrapText="1"/>
      <protection locked="0"/>
    </xf>
    <xf numFmtId="49" fontId="5" fillId="0" borderId="0" xfId="0" applyNumberFormat="1" applyFont="1" applyFill="1" applyBorder="1" applyAlignment="1" applyProtection="1">
      <alignment horizontal="left" vertical="top" wrapText="1"/>
      <protection locked="0"/>
    </xf>
    <xf numFmtId="49" fontId="0" fillId="0" borderId="0" xfId="0" applyNumberFormat="1" applyFill="1" applyBorder="1" applyAlignment="1" applyProtection="1">
      <alignment horizontal="left" vertical="top" wrapText="1"/>
      <protection locked="0"/>
    </xf>
    <xf numFmtId="0" fontId="0" fillId="0" borderId="0" xfId="0" applyFill="1" applyBorder="1" applyAlignment="1" applyProtection="1">
      <alignment horizontal="center" vertical="top" wrapText="1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176" fontId="10" fillId="0" borderId="1" xfId="0" applyNumberFormat="1" applyFont="1" applyFill="1" applyBorder="1" applyAlignment="1" applyProtection="1">
      <alignment horizontal="center" vertical="center" wrapText="1"/>
    </xf>
    <xf numFmtId="0" fontId="10" fillId="0" borderId="8" xfId="0" applyFont="1" applyFill="1" applyBorder="1" applyAlignment="1" applyProtection="1">
      <alignment horizontal="center" vertical="center" wrapText="1"/>
      <protection locked="0"/>
    </xf>
    <xf numFmtId="0" fontId="10" fillId="0" borderId="9" xfId="0" applyFont="1" applyFill="1" applyBorder="1" applyAlignment="1" applyProtection="1">
      <alignment horizontal="center" vertical="center" wrapText="1"/>
      <protection locked="0"/>
    </xf>
    <xf numFmtId="0" fontId="10" fillId="0" borderId="10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1" xfId="0" applyFont="1" applyFill="1" applyBorder="1" applyAlignment="1" applyProtection="1">
      <alignment horizontal="center" vertical="center" wrapText="1"/>
      <protection locked="0"/>
    </xf>
    <xf numFmtId="0" fontId="10" fillId="0" borderId="12" xfId="0" applyFont="1" applyFill="1" applyBorder="1" applyAlignment="1" applyProtection="1">
      <alignment horizontal="center" vertical="center" wrapText="1"/>
      <protection locked="0"/>
    </xf>
    <xf numFmtId="0" fontId="10" fillId="0" borderId="8" xfId="0" applyFont="1" applyFill="1" applyBorder="1" applyAlignment="1" applyProtection="1">
      <alignment horizontal="center" vertical="center"/>
      <protection locked="0"/>
    </xf>
    <xf numFmtId="0" fontId="10" fillId="0" borderId="9" xfId="0" applyFont="1" applyFill="1" applyBorder="1" applyAlignment="1" applyProtection="1">
      <alignment horizontal="center" vertical="center"/>
      <protection locked="0"/>
    </xf>
    <xf numFmtId="0" fontId="10" fillId="0" borderId="10" xfId="0" applyFont="1" applyFill="1" applyBorder="1" applyAlignment="1" applyProtection="1">
      <alignment horizontal="center" vertical="center"/>
      <protection locked="0"/>
    </xf>
    <xf numFmtId="0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0" applyNumberFormat="1" applyFill="1" applyBorder="1" applyAlignment="1" applyProtection="1">
      <alignment horizontal="center" vertical="center" wrapText="1"/>
      <protection locked="0"/>
    </xf>
    <xf numFmtId="0" fontId="0" fillId="0" borderId="9" xfId="0" applyNumberFormat="1" applyFill="1" applyBorder="1" applyAlignment="1" applyProtection="1">
      <alignment horizontal="center" vertical="center" wrapText="1"/>
      <protection locked="0"/>
    </xf>
    <xf numFmtId="0" fontId="0" fillId="0" borderId="10" xfId="0" applyNumberFormat="1" applyFill="1" applyBorder="1" applyAlignment="1" applyProtection="1">
      <alignment horizontal="center" vertical="center" wrapText="1"/>
      <protection locked="0"/>
    </xf>
    <xf numFmtId="0" fontId="14" fillId="0" borderId="19" xfId="0" applyFont="1" applyFill="1" applyBorder="1" applyAlignment="1" applyProtection="1">
      <alignment horizontal="left" vertical="center" wrapText="1"/>
      <protection locked="0"/>
    </xf>
    <xf numFmtId="0" fontId="14" fillId="0" borderId="8" xfId="0" applyFont="1" applyFill="1" applyBorder="1" applyAlignment="1" applyProtection="1">
      <alignment horizontal="center" vertical="center" wrapText="1"/>
      <protection locked="0"/>
    </xf>
    <xf numFmtId="0" fontId="14" fillId="0" borderId="9" xfId="0" applyFont="1" applyFill="1" applyBorder="1" applyAlignment="1" applyProtection="1">
      <alignment horizontal="center" vertical="center" wrapText="1"/>
      <protection locked="0"/>
    </xf>
    <xf numFmtId="0" fontId="14" fillId="0" borderId="10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 applyProtection="1">
      <alignment horizontal="left" vertical="center" wrapText="1"/>
      <protection locked="0"/>
    </xf>
    <xf numFmtId="0" fontId="9" fillId="0" borderId="18" xfId="0" applyFont="1" applyFill="1" applyBorder="1" applyAlignment="1" applyProtection="1">
      <alignment horizontal="center" vertical="center" wrapText="1"/>
      <protection locked="0"/>
    </xf>
    <xf numFmtId="0" fontId="14" fillId="0" borderId="20" xfId="0" applyFont="1" applyFill="1" applyBorder="1" applyAlignment="1" applyProtection="1">
      <alignment horizontal="center" vertical="top" wrapText="1"/>
      <protection locked="0"/>
    </xf>
    <xf numFmtId="0" fontId="21" fillId="0" borderId="0" xfId="0" applyFont="1" applyFill="1" applyAlignment="1" applyProtection="1">
      <alignment horizontal="right" vertical="top" wrapText="1"/>
      <protection locked="0"/>
    </xf>
    <xf numFmtId="49" fontId="0" fillId="0" borderId="0" xfId="0" applyNumberFormat="1" applyFill="1" applyBorder="1" applyAlignment="1" applyProtection="1">
      <alignment horizontal="right" vertical="top" wrapText="1"/>
      <protection locked="0"/>
    </xf>
    <xf numFmtId="49" fontId="0" fillId="0" borderId="0" xfId="0" applyNumberFormat="1" applyFill="1" applyAlignment="1" applyProtection="1">
      <alignment horizontal="right" vertical="top" wrapText="1"/>
      <protection locked="0"/>
    </xf>
    <xf numFmtId="0" fontId="0" fillId="0" borderId="0" xfId="0" applyNumberFormat="1" applyFill="1" applyAlignment="1" applyProtection="1">
      <alignment horizontal="left" vertical="center" wrapText="1"/>
      <protection locked="0"/>
    </xf>
    <xf numFmtId="0" fontId="18" fillId="0" borderId="0" xfId="0" applyNumberFormat="1" applyFont="1" applyFill="1" applyBorder="1" applyAlignment="1" applyProtection="1">
      <alignment horizontal="left" vertical="top" wrapText="1"/>
      <protection locked="0"/>
    </xf>
    <xf numFmtId="0" fontId="14" fillId="0" borderId="3" xfId="0" applyFont="1" applyFill="1" applyBorder="1" applyAlignment="1" applyProtection="1">
      <alignment horizontal="center" vertical="center" wrapText="1"/>
      <protection locked="0"/>
    </xf>
    <xf numFmtId="0" fontId="14" fillId="0" borderId="21" xfId="0" applyFont="1" applyFill="1" applyBorder="1" applyAlignment="1" applyProtection="1">
      <alignment horizontal="center" vertical="center" wrapText="1"/>
      <protection locked="0"/>
    </xf>
    <xf numFmtId="0" fontId="14" fillId="0" borderId="22" xfId="0" applyFont="1" applyFill="1" applyBorder="1" applyAlignment="1" applyProtection="1">
      <alignment horizontal="center" vertical="center" wrapText="1"/>
      <protection locked="0"/>
    </xf>
    <xf numFmtId="1" fontId="22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1" xfId="0" applyFont="1" applyFill="1" applyBorder="1" applyAlignment="1" applyProtection="1">
      <alignment horizontal="center" vertical="center" wrapText="1"/>
      <protection locked="0"/>
    </xf>
    <xf numFmtId="0" fontId="14" fillId="0" borderId="23" xfId="0" applyFont="1" applyFill="1" applyBorder="1" applyAlignment="1" applyProtection="1">
      <alignment horizontal="center" vertical="center" wrapText="1"/>
      <protection locked="0"/>
    </xf>
    <xf numFmtId="0" fontId="10" fillId="0" borderId="22" xfId="0" applyFont="1" applyFill="1" applyBorder="1" applyAlignment="1" applyProtection="1">
      <alignment horizontal="center" vertical="center" wrapText="1"/>
      <protection locked="0"/>
    </xf>
    <xf numFmtId="31" fontId="14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2" xfId="0" applyFont="1" applyFill="1" applyBorder="1" applyAlignment="1" applyProtection="1">
      <alignment horizontal="center" vertical="center" wrapText="1"/>
      <protection locked="0"/>
    </xf>
    <xf numFmtId="0" fontId="14" fillId="0" borderId="24" xfId="0" applyFont="1" applyFill="1" applyBorder="1" applyAlignment="1" applyProtection="1">
      <alignment horizontal="center" vertical="center" wrapText="1"/>
      <protection locked="0"/>
    </xf>
    <xf numFmtId="0" fontId="14" fillId="0" borderId="25" xfId="0" applyFont="1" applyFill="1" applyBorder="1" applyAlignment="1" applyProtection="1">
      <alignment horizontal="center" vertical="center" wrapText="1"/>
      <protection locked="0"/>
    </xf>
    <xf numFmtId="0" fontId="14" fillId="0" borderId="26" xfId="0" applyFont="1" applyFill="1" applyBorder="1" applyAlignment="1" applyProtection="1">
      <alignment horizontal="center" vertical="center" wrapText="1"/>
      <protection locked="0"/>
    </xf>
    <xf numFmtId="49" fontId="13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28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0" xfId="0" applyFont="1" applyFill="1" applyBorder="1" applyAlignment="1" applyProtection="1">
      <alignment horizontal="center" vertical="top" wrapText="1"/>
      <protection locked="0"/>
    </xf>
    <xf numFmtId="49" fontId="5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8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3" fillId="0" borderId="8" xfId="0" applyNumberFormat="1" applyFont="1" applyFill="1" applyBorder="1" applyAlignment="1" applyProtection="1">
      <alignment horizontal="center" vertical="center" wrapText="1"/>
    </xf>
    <xf numFmtId="0" fontId="0" fillId="0" borderId="22" xfId="0" applyNumberFormat="1" applyFont="1" applyFill="1" applyBorder="1" applyAlignment="1" applyProtection="1">
      <alignment horizontal="center" vertical="center" wrapText="1"/>
    </xf>
    <xf numFmtId="0" fontId="24" fillId="3" borderId="0" xfId="0" applyFont="1" applyFill="1" applyBorder="1" applyAlignment="1" applyProtection="1">
      <alignment horizontal="center"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 wrapText="1"/>
      <protection locked="0"/>
    </xf>
    <xf numFmtId="0" fontId="24" fillId="0" borderId="0" xfId="0" applyFont="1" applyFill="1" applyBorder="1" applyAlignment="1" applyProtection="1">
      <alignment horizontal="center" vertical="center" wrapText="1"/>
      <protection locked="0"/>
    </xf>
    <xf numFmtId="0" fontId="14" fillId="0" borderId="30" xfId="0" applyFont="1" applyFill="1" applyBorder="1" applyAlignment="1" applyProtection="1">
      <alignment horizontal="left" vertical="center" wrapText="1"/>
      <protection locked="0"/>
    </xf>
    <xf numFmtId="0" fontId="5" fillId="0" borderId="0" xfId="0" applyNumberFormat="1" applyFont="1" applyFill="1" applyBorder="1" applyAlignment="1" applyProtection="1">
      <alignment horizontal="left" vertical="top" wrapText="1"/>
      <protection locked="0"/>
    </xf>
    <xf numFmtId="0" fontId="14" fillId="0" borderId="22" xfId="0" applyFont="1" applyFill="1" applyBorder="1" applyAlignment="1" applyProtection="1">
      <alignment horizontal="left" vertical="center" wrapText="1"/>
      <protection locked="0"/>
    </xf>
    <xf numFmtId="0" fontId="14" fillId="0" borderId="31" xfId="0" applyFont="1" applyFill="1" applyBorder="1" applyAlignment="1" applyProtection="1">
      <alignment horizontal="center" vertical="top" wrapText="1"/>
      <protection locked="0"/>
    </xf>
    <xf numFmtId="49" fontId="18" fillId="0" borderId="0" xfId="0" applyNumberFormat="1" applyFont="1" applyFill="1" applyBorder="1" applyAlignment="1" applyProtection="1">
      <alignment horizontal="left" vertical="top" wrapText="1"/>
      <protection locked="0"/>
    </xf>
    <xf numFmtId="0" fontId="5" fillId="0" borderId="0" xfId="0" applyNumberFormat="1" applyFont="1" applyFill="1" applyBorder="1" applyAlignment="1" applyProtection="1">
      <alignment horizontal="left" vertical="center" wrapText="1"/>
      <protection locked="0"/>
    </xf>
    <xf numFmtId="0" fontId="25" fillId="0" borderId="0" xfId="0" applyNumberFormat="1" applyFont="1" applyAlignment="1" applyProtection="1">
      <alignment horizontal="justify"/>
      <protection locked="0"/>
    </xf>
    <xf numFmtId="0" fontId="18" fillId="0" borderId="0" xfId="0" applyNumberFormat="1" applyFont="1" applyFill="1" applyBorder="1" applyAlignment="1" applyProtection="1">
      <alignment horizontal="center" vertical="top" wrapText="1"/>
      <protection locked="0"/>
    </xf>
    <xf numFmtId="0" fontId="10" fillId="0" borderId="1" xfId="0" applyFont="1" applyFill="1" applyBorder="1" applyAlignment="1" applyProtection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32</xdr:col>
      <xdr:colOff>15240</xdr:colOff>
      <xdr:row>1</xdr:row>
      <xdr:rowOff>182880</xdr:rowOff>
    </xdr:from>
    <xdr:to>
      <xdr:col>36</xdr:col>
      <xdr:colOff>15875</xdr:colOff>
      <xdr:row>2</xdr:row>
      <xdr:rowOff>99695</xdr:rowOff>
    </xdr:to>
    <xdr:sp>
      <xdr:nvSpPr>
        <xdr:cNvPr id="2" name="线形标注 1 1"/>
        <xdr:cNvSpPr/>
      </xdr:nvSpPr>
      <xdr:spPr>
        <a:xfrm>
          <a:off x="6569075" y="363855"/>
          <a:ext cx="1981835" cy="475615"/>
        </a:xfrm>
        <a:prstGeom prst="borderCallout1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>
              <a:solidFill>
                <a:srgbClr val="FF0000"/>
              </a:solidFill>
            </a:rPr>
            <a:t>岗位代码在填写报考岗位后自动提取，不需要手动填写。</a:t>
          </a:r>
          <a:endParaRPr lang="zh-CN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180975</xdr:colOff>
      <xdr:row>1</xdr:row>
      <xdr:rowOff>315595</xdr:rowOff>
    </xdr:from>
    <xdr:to>
      <xdr:col>9</xdr:col>
      <xdr:colOff>109220</xdr:colOff>
      <xdr:row>4</xdr:row>
      <xdr:rowOff>31750</xdr:rowOff>
    </xdr:to>
    <xdr:sp>
      <xdr:nvSpPr>
        <xdr:cNvPr id="3" name="线形标注 1 2"/>
        <xdr:cNvSpPr/>
      </xdr:nvSpPr>
      <xdr:spPr>
        <a:xfrm>
          <a:off x="2028825" y="496570"/>
          <a:ext cx="2040255" cy="608330"/>
        </a:xfrm>
        <a:prstGeom prst="borderCallout1">
          <a:avLst>
            <a:gd name="adj1" fmla="val 18750"/>
            <a:gd name="adj2" fmla="val -8333"/>
            <a:gd name="adj3" fmla="val 188021"/>
            <a:gd name="adj4" fmla="val -25707"/>
          </a:avLst>
        </a:prstGeom>
        <a:solidFill>
          <a:schemeClr val="accent1">
            <a:alpha val="50000"/>
          </a:schemeClr>
        </a:solidFill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>
              <a:solidFill>
                <a:srgbClr val="FF0000"/>
              </a:solidFill>
            </a:rPr>
            <a:t>性别和出生年月在填写身份证后自动提取，不需要手动填写。</a:t>
          </a:r>
          <a:endParaRPr lang="zh-CN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165735</xdr:colOff>
      <xdr:row>3</xdr:row>
      <xdr:rowOff>74930</xdr:rowOff>
    </xdr:from>
    <xdr:to>
      <xdr:col>6</xdr:col>
      <xdr:colOff>158115</xdr:colOff>
      <xdr:row>4</xdr:row>
      <xdr:rowOff>313055</xdr:rowOff>
    </xdr:to>
    <xdr:cxnSp>
      <xdr:nvCxnSpPr>
        <xdr:cNvPr id="4" name="直接连接符 3"/>
        <xdr:cNvCxnSpPr/>
      </xdr:nvCxnSpPr>
      <xdr:spPr>
        <a:xfrm>
          <a:off x="2527935" y="1071880"/>
          <a:ext cx="265430" cy="314325"/>
        </a:xfrm>
        <a:prstGeom prst="line">
          <a:avLst/>
        </a:prstGeom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 editAs="oneCell">
    <xdr:from>
      <xdr:col>32</xdr:col>
      <xdr:colOff>29845</xdr:colOff>
      <xdr:row>11</xdr:row>
      <xdr:rowOff>165100</xdr:rowOff>
    </xdr:from>
    <xdr:to>
      <xdr:col>34</xdr:col>
      <xdr:colOff>77470</xdr:colOff>
      <xdr:row>13</xdr:row>
      <xdr:rowOff>320675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83680" y="3727450"/>
          <a:ext cx="1038225" cy="904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31</xdr:col>
      <xdr:colOff>478790</xdr:colOff>
      <xdr:row>7</xdr:row>
      <xdr:rowOff>81915</xdr:rowOff>
    </xdr:from>
    <xdr:to>
      <xdr:col>33</xdr:col>
      <xdr:colOff>179705</xdr:colOff>
      <xdr:row>11</xdr:row>
      <xdr:rowOff>40005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537325" y="2221865"/>
          <a:ext cx="691515" cy="1380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32</xdr:col>
      <xdr:colOff>154305</xdr:colOff>
      <xdr:row>15</xdr:row>
      <xdr:rowOff>165735</xdr:rowOff>
    </xdr:from>
    <xdr:to>
      <xdr:col>36</xdr:col>
      <xdr:colOff>52070</xdr:colOff>
      <xdr:row>17</xdr:row>
      <xdr:rowOff>247650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08140" y="5264785"/>
          <a:ext cx="1878965" cy="691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13</xdr:col>
      <xdr:colOff>216535</xdr:colOff>
      <xdr:row>15</xdr:row>
      <xdr:rowOff>257810</xdr:rowOff>
    </xdr:from>
    <xdr:to>
      <xdr:col>32</xdr:col>
      <xdr:colOff>116840</xdr:colOff>
      <xdr:row>15</xdr:row>
      <xdr:rowOff>332105</xdr:rowOff>
    </xdr:to>
    <xdr:cxnSp>
      <xdr:nvCxnSpPr>
        <xdr:cNvPr id="9" name="直接箭头连接符 8"/>
        <xdr:cNvCxnSpPr/>
      </xdr:nvCxnSpPr>
      <xdr:spPr>
        <a:xfrm flipH="1" flipV="1">
          <a:off x="5662295" y="5356860"/>
          <a:ext cx="1008380" cy="74295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158750</xdr:colOff>
      <xdr:row>9</xdr:row>
      <xdr:rowOff>257810</xdr:rowOff>
    </xdr:from>
    <xdr:to>
      <xdr:col>31</xdr:col>
      <xdr:colOff>473075</xdr:colOff>
      <xdr:row>12</xdr:row>
      <xdr:rowOff>100330</xdr:rowOff>
    </xdr:to>
    <xdr:cxnSp>
      <xdr:nvCxnSpPr>
        <xdr:cNvPr id="10" name="直接箭头连接符 9"/>
        <xdr:cNvCxnSpPr/>
      </xdr:nvCxnSpPr>
      <xdr:spPr>
        <a:xfrm flipH="1">
          <a:off x="4518660" y="3108960"/>
          <a:ext cx="2012950" cy="909320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92075</xdr:colOff>
      <xdr:row>13</xdr:row>
      <xdr:rowOff>54610</xdr:rowOff>
    </xdr:from>
    <xdr:to>
      <xdr:col>31</xdr:col>
      <xdr:colOff>487680</xdr:colOff>
      <xdr:row>13</xdr:row>
      <xdr:rowOff>200025</xdr:rowOff>
    </xdr:to>
    <xdr:cxnSp>
      <xdr:nvCxnSpPr>
        <xdr:cNvPr id="11" name="直接箭头连接符 10"/>
        <xdr:cNvCxnSpPr/>
      </xdr:nvCxnSpPr>
      <xdr:spPr>
        <a:xfrm flipH="1">
          <a:off x="4451985" y="4366260"/>
          <a:ext cx="2094230" cy="145415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 editAs="oneCell">
    <xdr:from>
      <xdr:col>34</xdr:col>
      <xdr:colOff>372110</xdr:colOff>
      <xdr:row>12</xdr:row>
      <xdr:rowOff>186690</xdr:rowOff>
    </xdr:from>
    <xdr:to>
      <xdr:col>36</xdr:col>
      <xdr:colOff>314960</xdr:colOff>
      <xdr:row>15</xdr:row>
      <xdr:rowOff>62865</xdr:rowOff>
    </xdr:to>
    <xdr:pic>
      <xdr:nvPicPr>
        <xdr:cNvPr id="12" name="图片 11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7916545" y="4104640"/>
          <a:ext cx="933450" cy="1057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10</xdr:col>
      <xdr:colOff>142240</xdr:colOff>
      <xdr:row>14</xdr:row>
      <xdr:rowOff>141605</xdr:rowOff>
    </xdr:from>
    <xdr:to>
      <xdr:col>34</xdr:col>
      <xdr:colOff>408305</xdr:colOff>
      <xdr:row>14</xdr:row>
      <xdr:rowOff>224790</xdr:rowOff>
    </xdr:to>
    <xdr:cxnSp>
      <xdr:nvCxnSpPr>
        <xdr:cNvPr id="13" name="直接箭头连接符 12"/>
        <xdr:cNvCxnSpPr/>
      </xdr:nvCxnSpPr>
      <xdr:spPr>
        <a:xfrm flipH="1">
          <a:off x="4502150" y="4846955"/>
          <a:ext cx="3450590" cy="83185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106680</xdr:colOff>
      <xdr:row>19</xdr:row>
      <xdr:rowOff>67310</xdr:rowOff>
    </xdr:from>
    <xdr:to>
      <xdr:col>8</xdr:col>
      <xdr:colOff>437515</xdr:colOff>
      <xdr:row>19</xdr:row>
      <xdr:rowOff>897890</xdr:rowOff>
    </xdr:to>
    <xdr:sp>
      <xdr:nvSpPr>
        <xdr:cNvPr id="14" name="线形标注 1 13"/>
        <xdr:cNvSpPr/>
      </xdr:nvSpPr>
      <xdr:spPr>
        <a:xfrm>
          <a:off x="1744980" y="6525260"/>
          <a:ext cx="1873885" cy="830580"/>
        </a:xfrm>
        <a:prstGeom prst="borderCallout1">
          <a:avLst>
            <a:gd name="adj1" fmla="val 18750"/>
            <a:gd name="adj2" fmla="val -8333"/>
            <a:gd name="adj3" fmla="val -198834"/>
            <a:gd name="adj4" fmla="val -18663"/>
          </a:avLst>
        </a:prstGeom>
        <a:solidFill>
          <a:schemeClr val="accent1">
            <a:alpha val="50000"/>
          </a:schemeClr>
        </a:solidFill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>
              <a:solidFill>
                <a:srgbClr val="FF0000"/>
              </a:solidFill>
            </a:rPr>
            <a:t>调剂的单位不得与报考单位相同，当出现出红色底色说明填写错误。</a:t>
          </a:r>
          <a:endParaRPr lang="zh-CN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9</xdr:col>
      <xdr:colOff>355600</xdr:colOff>
      <xdr:row>19</xdr:row>
      <xdr:rowOff>1367790</xdr:rowOff>
    </xdr:from>
    <xdr:to>
      <xdr:col>31</xdr:col>
      <xdr:colOff>130810</xdr:colOff>
      <xdr:row>19</xdr:row>
      <xdr:rowOff>1967230</xdr:rowOff>
    </xdr:to>
    <xdr:sp>
      <xdr:nvSpPr>
        <xdr:cNvPr id="15" name="线形标注 1 14"/>
        <xdr:cNvSpPr/>
      </xdr:nvSpPr>
      <xdr:spPr>
        <a:xfrm>
          <a:off x="4315460" y="7825740"/>
          <a:ext cx="1873885" cy="599440"/>
        </a:xfrm>
        <a:prstGeom prst="borderCallout1">
          <a:avLst>
            <a:gd name="adj1" fmla="val 18750"/>
            <a:gd name="adj2" fmla="val -8333"/>
            <a:gd name="adj3" fmla="val 12500"/>
            <a:gd name="adj4" fmla="val -55199"/>
          </a:avLst>
        </a:prstGeom>
        <a:solidFill>
          <a:schemeClr val="accent1">
            <a:alpha val="50000"/>
          </a:schemeClr>
        </a:solidFill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>
              <a:solidFill>
                <a:srgbClr val="FF0000"/>
              </a:solidFill>
            </a:rPr>
            <a:t>在表格中换行先按住</a:t>
          </a:r>
          <a:r>
            <a:rPr lang="en-US" altLang="zh-CN" sz="1100">
              <a:solidFill>
                <a:srgbClr val="FF0000"/>
              </a:solidFill>
            </a:rPr>
            <a:t>“Alt”</a:t>
          </a:r>
          <a:r>
            <a:rPr lang="zh-CN" altLang="en-US" sz="1100">
              <a:solidFill>
                <a:srgbClr val="FF0000"/>
              </a:solidFill>
            </a:rPr>
            <a:t>键再按</a:t>
          </a:r>
          <a:r>
            <a:rPr lang="en-US" altLang="zh-CN" sz="1100">
              <a:solidFill>
                <a:srgbClr val="FF0000"/>
              </a:solidFill>
            </a:rPr>
            <a:t>“</a:t>
          </a:r>
          <a:r>
            <a:rPr lang="zh-CN" altLang="en-US" sz="1100">
              <a:solidFill>
                <a:srgbClr val="FF0000"/>
              </a:solidFill>
            </a:rPr>
            <a:t>回车</a:t>
          </a:r>
          <a:r>
            <a:rPr lang="en-US" altLang="zh-CN" sz="1100">
              <a:solidFill>
                <a:srgbClr val="FF0000"/>
              </a:solidFill>
            </a:rPr>
            <a:t>”</a:t>
          </a:r>
          <a:r>
            <a:rPr lang="zh-CN" altLang="en-US" sz="1100">
              <a:solidFill>
                <a:srgbClr val="FF0000"/>
              </a:solidFill>
            </a:rPr>
            <a:t>键</a:t>
          </a:r>
          <a:endParaRPr lang="zh-CN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31</xdr:col>
      <xdr:colOff>446405</xdr:colOff>
      <xdr:row>24</xdr:row>
      <xdr:rowOff>92075</xdr:rowOff>
    </xdr:from>
    <xdr:to>
      <xdr:col>35</xdr:col>
      <xdr:colOff>470535</xdr:colOff>
      <xdr:row>26</xdr:row>
      <xdr:rowOff>239395</xdr:rowOff>
    </xdr:to>
    <xdr:sp>
      <xdr:nvSpPr>
        <xdr:cNvPr id="16" name="线形标注 1 15"/>
        <xdr:cNvSpPr/>
      </xdr:nvSpPr>
      <xdr:spPr>
        <a:xfrm>
          <a:off x="6504940" y="11193780"/>
          <a:ext cx="2005330" cy="918210"/>
        </a:xfrm>
        <a:prstGeom prst="borderCallout1">
          <a:avLst>
            <a:gd name="adj1" fmla="val 18750"/>
            <a:gd name="adj2" fmla="val -8333"/>
            <a:gd name="adj3" fmla="val -99650"/>
            <a:gd name="adj4" fmla="val -216256"/>
          </a:avLst>
        </a:prstGeom>
        <a:solidFill>
          <a:schemeClr val="accent1">
            <a:alpha val="50000"/>
          </a:schemeClr>
        </a:solidFill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>
              <a:solidFill>
                <a:srgbClr val="FF0000"/>
              </a:solidFill>
            </a:rPr>
            <a:t>注意是填写关系不是称谓，如：父子、母子、夫妻、兄弟等，不是父亲、母亲、妻子</a:t>
          </a:r>
          <a:endParaRPr lang="en-US" altLang="zh-CN" sz="1100">
            <a:solidFill>
              <a:srgbClr val="FF0000"/>
            </a:solidFill>
          </a:endParaRPr>
        </a:p>
      </xdr:txBody>
    </xdr:sp>
    <xdr:clientData/>
  </xdr:twoCellAnchor>
  <xdr:twoCellAnchor>
    <xdr:from>
      <xdr:col>31</xdr:col>
      <xdr:colOff>370205</xdr:colOff>
      <xdr:row>27</xdr:row>
      <xdr:rowOff>1144270</xdr:rowOff>
    </xdr:from>
    <xdr:to>
      <xdr:col>35</xdr:col>
      <xdr:colOff>394335</xdr:colOff>
      <xdr:row>28</xdr:row>
      <xdr:rowOff>614680</xdr:rowOff>
    </xdr:to>
    <xdr:sp>
      <xdr:nvSpPr>
        <xdr:cNvPr id="17" name="线形标注 1 16"/>
        <xdr:cNvSpPr/>
      </xdr:nvSpPr>
      <xdr:spPr>
        <a:xfrm>
          <a:off x="6428740" y="13402310"/>
          <a:ext cx="2005330" cy="918210"/>
        </a:xfrm>
        <a:prstGeom prst="borderCallout1">
          <a:avLst>
            <a:gd name="adj1" fmla="val 18750"/>
            <a:gd name="adj2" fmla="val -8333"/>
            <a:gd name="adj3" fmla="val 6625"/>
            <a:gd name="adj4" fmla="val -80253"/>
          </a:avLst>
        </a:prstGeom>
        <a:solidFill>
          <a:schemeClr val="accent1">
            <a:alpha val="50000"/>
          </a:schemeClr>
        </a:solidFill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>
              <a:solidFill>
                <a:srgbClr val="FF0000"/>
              </a:solidFill>
            </a:rPr>
            <a:t>如实填写</a:t>
          </a:r>
          <a:endParaRPr lang="en-US" altLang="zh-CN" sz="1100">
            <a:solidFill>
              <a:srgbClr val="FF0000"/>
            </a:solidFill>
          </a:endParaRPr>
        </a:p>
      </xdr:txBody>
    </xdr:sp>
    <xdr:clientData/>
  </xdr:twoCellAnchor>
  <xdr:twoCellAnchor>
    <xdr:from>
      <xdr:col>33</xdr:col>
      <xdr:colOff>454660</xdr:colOff>
      <xdr:row>4</xdr:row>
      <xdr:rowOff>100330</xdr:rowOff>
    </xdr:from>
    <xdr:to>
      <xdr:col>37</xdr:col>
      <xdr:colOff>513715</xdr:colOff>
      <xdr:row>5</xdr:row>
      <xdr:rowOff>353060</xdr:rowOff>
    </xdr:to>
    <xdr:sp>
      <xdr:nvSpPr>
        <xdr:cNvPr id="18" name="线形标注 1 17"/>
        <xdr:cNvSpPr/>
      </xdr:nvSpPr>
      <xdr:spPr>
        <a:xfrm>
          <a:off x="7503795" y="1173480"/>
          <a:ext cx="2040255" cy="608330"/>
        </a:xfrm>
        <a:prstGeom prst="borderCallout1">
          <a:avLst>
            <a:gd name="adj1" fmla="val 18750"/>
            <a:gd name="adj2" fmla="val -8333"/>
            <a:gd name="adj3" fmla="val 111795"/>
            <a:gd name="adj4" fmla="val -88861"/>
          </a:avLst>
        </a:prstGeom>
        <a:solidFill>
          <a:schemeClr val="accent1">
            <a:alpha val="50000"/>
          </a:schemeClr>
        </a:solidFill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>
              <a:solidFill>
                <a:srgbClr val="FF0000"/>
              </a:solidFill>
            </a:rPr>
            <a:t>将近期证件照粘贴进去</a:t>
          </a:r>
          <a:endParaRPr lang="zh-CN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33</xdr:col>
      <xdr:colOff>255270</xdr:colOff>
      <xdr:row>19</xdr:row>
      <xdr:rowOff>258445</xdr:rowOff>
    </xdr:from>
    <xdr:to>
      <xdr:col>37</xdr:col>
      <xdr:colOff>147320</xdr:colOff>
      <xdr:row>19</xdr:row>
      <xdr:rowOff>1221105</xdr:rowOff>
    </xdr:to>
    <xdr:sp>
      <xdr:nvSpPr>
        <xdr:cNvPr id="19" name="线形标注 1 18"/>
        <xdr:cNvSpPr/>
      </xdr:nvSpPr>
      <xdr:spPr>
        <a:xfrm>
          <a:off x="7304405" y="6716395"/>
          <a:ext cx="1873250" cy="962660"/>
        </a:xfrm>
        <a:prstGeom prst="borderCallout1">
          <a:avLst>
            <a:gd name="adj1" fmla="val 18750"/>
            <a:gd name="adj2" fmla="val -8333"/>
            <a:gd name="adj3" fmla="val -67612"/>
            <a:gd name="adj4" fmla="val -230067"/>
          </a:avLst>
        </a:prstGeom>
        <a:solidFill>
          <a:schemeClr val="accent1">
            <a:alpha val="50000"/>
          </a:schemeClr>
        </a:solidFill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>
              <a:solidFill>
                <a:srgbClr val="FF0000"/>
              </a:solidFill>
            </a:rPr>
            <a:t>考核</a:t>
          </a:r>
          <a:r>
            <a:rPr lang="en-US" altLang="zh-CN" sz="1100">
              <a:solidFill>
                <a:srgbClr val="FF0000"/>
              </a:solidFill>
            </a:rPr>
            <a:t> </a:t>
          </a:r>
          <a:r>
            <a:rPr lang="zh-CN" altLang="en-US" sz="1100">
              <a:solidFill>
                <a:srgbClr val="FF0000"/>
              </a:solidFill>
            </a:rPr>
            <a:t>项目根据报考的岗位示视，</a:t>
          </a:r>
          <a:r>
            <a:rPr lang="en-US" altLang="zh-CN">
              <a:solidFill>
                <a:srgbClr val="FF0000"/>
              </a:solidFill>
              <a:sym typeface="+mn-ea"/>
            </a:rPr>
            <a:t>“√”</a:t>
          </a:r>
          <a:r>
            <a:rPr lang="zh-CN" altLang="en-US">
              <a:solidFill>
                <a:srgbClr val="FF0000"/>
              </a:solidFill>
              <a:sym typeface="+mn-ea"/>
            </a:rPr>
            <a:t>表示要考，</a:t>
          </a:r>
          <a:r>
            <a:rPr lang="en-US" altLang="zh-CN">
              <a:solidFill>
                <a:srgbClr val="FF0000"/>
              </a:solidFill>
              <a:sym typeface="+mn-ea"/>
            </a:rPr>
            <a:t>“/“</a:t>
          </a:r>
          <a:r>
            <a:rPr lang="zh-CN" altLang="en-US">
              <a:solidFill>
                <a:srgbClr val="FF0000"/>
              </a:solidFill>
              <a:sym typeface="+mn-ea"/>
            </a:rPr>
            <a:t>表示不考，</a:t>
          </a:r>
          <a:r>
            <a:rPr lang="zh-CN" altLang="en-US" sz="1100">
              <a:solidFill>
                <a:srgbClr val="FF0000"/>
              </a:solidFill>
            </a:rPr>
            <a:t>二选一项目只需要填写第一个，第二个会自动填写。</a:t>
          </a:r>
          <a:endParaRPr lang="en-US" altLang="zh-CN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92075</xdr:colOff>
      <xdr:row>13</xdr:row>
      <xdr:rowOff>17780</xdr:rowOff>
    </xdr:from>
    <xdr:to>
      <xdr:col>7</xdr:col>
      <xdr:colOff>224790</xdr:colOff>
      <xdr:row>16</xdr:row>
      <xdr:rowOff>26035</xdr:rowOff>
    </xdr:to>
    <xdr:sp>
      <xdr:nvSpPr>
        <xdr:cNvPr id="20" name="矩形 19"/>
        <xdr:cNvSpPr/>
      </xdr:nvSpPr>
      <xdr:spPr>
        <a:xfrm>
          <a:off x="92075" y="4329430"/>
          <a:ext cx="3041015" cy="118935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1</xdr:col>
      <xdr:colOff>26035</xdr:colOff>
      <xdr:row>16</xdr:row>
      <xdr:rowOff>75565</xdr:rowOff>
    </xdr:from>
    <xdr:to>
      <xdr:col>13</xdr:col>
      <xdr:colOff>612140</xdr:colOff>
      <xdr:row>18</xdr:row>
      <xdr:rowOff>341630</xdr:rowOff>
    </xdr:to>
    <xdr:sp>
      <xdr:nvSpPr>
        <xdr:cNvPr id="21" name="矩形 20"/>
        <xdr:cNvSpPr/>
      </xdr:nvSpPr>
      <xdr:spPr>
        <a:xfrm>
          <a:off x="959485" y="5568315"/>
          <a:ext cx="5098415" cy="88836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twoCellAnchor>
  <xdr:twoCellAnchor>
    <xdr:from>
      <xdr:col>1</xdr:col>
      <xdr:colOff>11430</xdr:colOff>
      <xdr:row>4</xdr:row>
      <xdr:rowOff>348615</xdr:rowOff>
    </xdr:from>
    <xdr:to>
      <xdr:col>2</xdr:col>
      <xdr:colOff>200025</xdr:colOff>
      <xdr:row>6</xdr:row>
      <xdr:rowOff>15240</xdr:rowOff>
    </xdr:to>
    <xdr:sp>
      <xdr:nvSpPr>
        <xdr:cNvPr id="22" name="矩形 21"/>
        <xdr:cNvSpPr/>
      </xdr:nvSpPr>
      <xdr:spPr>
        <a:xfrm>
          <a:off x="944880" y="1421765"/>
          <a:ext cx="893445" cy="37782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twoCellAnchor>
  <xdr:twoCellAnchor>
    <xdr:from>
      <xdr:col>4</xdr:col>
      <xdr:colOff>234950</xdr:colOff>
      <xdr:row>4</xdr:row>
      <xdr:rowOff>26035</xdr:rowOff>
    </xdr:from>
    <xdr:to>
      <xdr:col>8</xdr:col>
      <xdr:colOff>4445</xdr:colOff>
      <xdr:row>5</xdr:row>
      <xdr:rowOff>48260</xdr:rowOff>
    </xdr:to>
    <xdr:sp>
      <xdr:nvSpPr>
        <xdr:cNvPr id="23" name="矩形 22"/>
        <xdr:cNvSpPr/>
      </xdr:nvSpPr>
      <xdr:spPr>
        <a:xfrm>
          <a:off x="2292350" y="1099185"/>
          <a:ext cx="893445" cy="37782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twoCellAnchor>
  <xdr:twoCellAnchor>
    <xdr:from>
      <xdr:col>8</xdr:col>
      <xdr:colOff>123190</xdr:colOff>
      <xdr:row>12</xdr:row>
      <xdr:rowOff>41910</xdr:rowOff>
    </xdr:from>
    <xdr:to>
      <xdr:col>13</xdr:col>
      <xdr:colOff>544830</xdr:colOff>
      <xdr:row>15</xdr:row>
      <xdr:rowOff>287655</xdr:rowOff>
    </xdr:to>
    <xdr:sp>
      <xdr:nvSpPr>
        <xdr:cNvPr id="24" name="矩形 23"/>
        <xdr:cNvSpPr/>
      </xdr:nvSpPr>
      <xdr:spPr>
        <a:xfrm>
          <a:off x="3304540" y="3959860"/>
          <a:ext cx="2686050" cy="142684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twoCellAnchor>
  <xdr:twoCellAnchor>
    <xdr:from>
      <xdr:col>34</xdr:col>
      <xdr:colOff>64770</xdr:colOff>
      <xdr:row>10</xdr:row>
      <xdr:rowOff>149860</xdr:rowOff>
    </xdr:from>
    <xdr:to>
      <xdr:col>37</xdr:col>
      <xdr:colOff>619125</xdr:colOff>
      <xdr:row>12</xdr:row>
      <xdr:rowOff>46990</xdr:rowOff>
    </xdr:to>
    <xdr:sp>
      <xdr:nvSpPr>
        <xdr:cNvPr id="25" name="线形标注 1 24"/>
        <xdr:cNvSpPr/>
      </xdr:nvSpPr>
      <xdr:spPr>
        <a:xfrm>
          <a:off x="7609205" y="3356610"/>
          <a:ext cx="2040255" cy="608330"/>
        </a:xfrm>
        <a:prstGeom prst="borderCallout1">
          <a:avLst>
            <a:gd name="adj1" fmla="val 18750"/>
            <a:gd name="adj2" fmla="val -8333"/>
            <a:gd name="adj3" fmla="val 111795"/>
            <a:gd name="adj4" fmla="val -88861"/>
          </a:avLst>
        </a:prstGeom>
        <a:solidFill>
          <a:schemeClr val="accent1">
            <a:alpha val="50000"/>
          </a:schemeClr>
        </a:solidFill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>
              <a:solidFill>
                <a:srgbClr val="FF0000"/>
              </a:solidFill>
            </a:rPr>
            <a:t>下拉菜单填写</a:t>
          </a:r>
          <a:endParaRPr lang="en-US" altLang="zh-CN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L33"/>
  <sheetViews>
    <sheetView tabSelected="1" zoomScale="115" zoomScaleNormal="115" topLeftCell="A10" workbookViewId="0">
      <selection activeCell="AJ19" sqref="AJ19"/>
    </sheetView>
  </sheetViews>
  <sheetFormatPr defaultColWidth="10.2833333333333" defaultRowHeight="14.25"/>
  <cols>
    <col min="1" max="1" width="12.25" style="113" customWidth="1"/>
    <col min="2" max="2" width="9.25" style="113" customWidth="1"/>
    <col min="3" max="4" width="2.75" style="113" customWidth="1"/>
    <col min="5" max="5" width="4" style="113" customWidth="1"/>
    <col min="6" max="8" width="3.58333333333333" style="113" customWidth="1"/>
    <col min="9" max="9" width="10.2166666666667" style="113" customWidth="1"/>
    <col min="10" max="11" width="5.25" style="113" customWidth="1"/>
    <col min="12" max="13" width="4.5" style="113" customWidth="1"/>
    <col min="14" max="14" width="8.04166666666667" style="113" customWidth="1"/>
    <col min="15" max="31" width="6.375" style="114" hidden="1" customWidth="1"/>
    <col min="32" max="37" width="6.5" style="114" customWidth="1"/>
    <col min="38" max="38" width="10.4333333333333" style="114" customWidth="1"/>
    <col min="39" max="50" width="6.5" style="115" customWidth="1"/>
    <col min="51" max="16384" width="10.2833333333333" style="115"/>
  </cols>
  <sheetData>
    <row r="1" s="16" customFormat="1" spans="1:38">
      <c r="A1" s="17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</row>
    <row r="2" s="16" customFormat="1" ht="44" customHeight="1" spans="1:38">
      <c r="A2" s="18" t="s">
        <v>1</v>
      </c>
      <c r="B2" s="19"/>
      <c r="C2" s="19"/>
      <c r="D2" s="19"/>
      <c r="E2" s="19"/>
      <c r="F2" s="19"/>
      <c r="G2" s="19" t="s">
        <v>2</v>
      </c>
      <c r="H2" s="19"/>
      <c r="I2" s="19"/>
      <c r="J2" s="19"/>
      <c r="K2" s="19"/>
      <c r="L2" s="19"/>
      <c r="M2" s="19"/>
      <c r="N2" s="19"/>
      <c r="O2" s="15"/>
      <c r="P2" s="69" t="s">
        <v>3</v>
      </c>
      <c r="Q2" s="103" t="s">
        <v>4</v>
      </c>
      <c r="R2" s="108" t="s">
        <v>5</v>
      </c>
      <c r="S2" s="108" t="s">
        <v>6</v>
      </c>
      <c r="T2" s="108" t="s">
        <v>7</v>
      </c>
      <c r="U2" s="108" t="s">
        <v>8</v>
      </c>
      <c r="V2" s="108"/>
      <c r="W2" s="108" t="s">
        <v>9</v>
      </c>
      <c r="X2" s="69" t="s">
        <v>10</v>
      </c>
      <c r="Y2" s="110" t="s">
        <v>11</v>
      </c>
      <c r="Z2" s="111" t="s">
        <v>12</v>
      </c>
      <c r="AA2" s="111" t="s">
        <v>13</v>
      </c>
      <c r="AB2" s="111" t="s">
        <v>14</v>
      </c>
      <c r="AC2" s="111" t="s">
        <v>15</v>
      </c>
      <c r="AD2" s="111" t="s">
        <v>16</v>
      </c>
      <c r="AE2" s="103" t="s">
        <v>17</v>
      </c>
      <c r="AF2" s="15"/>
      <c r="AG2" s="15"/>
      <c r="AH2" s="15"/>
      <c r="AI2" s="15"/>
      <c r="AJ2" s="15"/>
      <c r="AK2" s="15"/>
      <c r="AL2" s="15"/>
    </row>
    <row r="3" s="16" customFormat="1" ht="20.25" customHeight="1" spans="1:38">
      <c r="A3" s="14"/>
      <c r="B3" s="20"/>
      <c r="C3" s="20"/>
      <c r="D3" s="20"/>
      <c r="E3" s="20"/>
      <c r="F3" s="20"/>
      <c r="G3" s="20" t="s">
        <v>2</v>
      </c>
      <c r="H3" s="20"/>
      <c r="I3" s="70" t="s">
        <v>18</v>
      </c>
      <c r="J3" s="70"/>
      <c r="K3" s="70"/>
      <c r="L3" s="70"/>
      <c r="M3" s="71" t="str">
        <f>_xlfn.IFNA(VLOOKUP(B14,P:Q,2,0),"")</f>
        <v/>
      </c>
      <c r="N3" s="71"/>
      <c r="O3" s="15"/>
      <c r="P3" s="69" t="s">
        <v>19</v>
      </c>
      <c r="Q3" s="103" t="s">
        <v>20</v>
      </c>
      <c r="R3" s="15" t="s">
        <v>21</v>
      </c>
      <c r="S3" s="15" t="s">
        <v>22</v>
      </c>
      <c r="T3" s="108" t="s">
        <v>8</v>
      </c>
      <c r="U3" s="15" t="s">
        <v>23</v>
      </c>
      <c r="V3" s="108" t="s">
        <v>24</v>
      </c>
      <c r="W3" s="15"/>
      <c r="X3" s="69" t="s">
        <v>5</v>
      </c>
      <c r="Y3" s="110" t="s">
        <v>11</v>
      </c>
      <c r="Z3" s="111" t="s">
        <v>12</v>
      </c>
      <c r="AA3" s="111" t="s">
        <v>13</v>
      </c>
      <c r="AB3" s="111" t="s">
        <v>14</v>
      </c>
      <c r="AC3" s="111" t="s">
        <v>15</v>
      </c>
      <c r="AD3" s="111" t="s">
        <v>16</v>
      </c>
      <c r="AE3" s="103" t="s">
        <v>17</v>
      </c>
      <c r="AF3" s="15"/>
      <c r="AG3" s="15"/>
      <c r="AH3" s="15"/>
      <c r="AI3" s="15"/>
      <c r="AJ3" s="15"/>
      <c r="AK3" s="15"/>
      <c r="AL3" s="15"/>
    </row>
    <row r="4" ht="6" customHeight="1" spans="2:31">
      <c r="B4" s="116"/>
      <c r="C4" s="116"/>
      <c r="D4" s="116"/>
      <c r="E4" s="116"/>
      <c r="F4" s="116"/>
      <c r="G4" s="116"/>
      <c r="H4" s="116"/>
      <c r="I4" s="140"/>
      <c r="J4" s="141"/>
      <c r="K4" s="142"/>
      <c r="L4" s="143"/>
      <c r="M4" s="143"/>
      <c r="N4" s="143"/>
      <c r="P4" s="144" t="s">
        <v>25</v>
      </c>
      <c r="Q4" s="169" t="s">
        <v>26</v>
      </c>
      <c r="R4" s="114" t="s">
        <v>27</v>
      </c>
      <c r="S4" s="114" t="s">
        <v>28</v>
      </c>
      <c r="T4" s="172"/>
      <c r="V4" s="172" t="s">
        <v>29</v>
      </c>
      <c r="X4" s="144" t="s">
        <v>30</v>
      </c>
      <c r="Y4" s="174" t="s">
        <v>31</v>
      </c>
      <c r="Z4" s="175" t="s">
        <v>12</v>
      </c>
      <c r="AA4" s="175" t="s">
        <v>13</v>
      </c>
      <c r="AB4" s="175" t="s">
        <v>14</v>
      </c>
      <c r="AC4" s="175" t="s">
        <v>15</v>
      </c>
      <c r="AD4" s="175" t="s">
        <v>16</v>
      </c>
      <c r="AE4" s="169" t="s">
        <v>17</v>
      </c>
    </row>
    <row r="5" ht="28" customHeight="1" spans="1:31">
      <c r="A5" s="21" t="s">
        <v>32</v>
      </c>
      <c r="B5" s="117"/>
      <c r="C5" s="117"/>
      <c r="D5" s="23" t="s">
        <v>33</v>
      </c>
      <c r="E5" s="23"/>
      <c r="F5" s="24" t="str">
        <f>IFERROR(IF(OR(LEN(B7)=15,LEN(B7)=18),IF(MOD(MID(B7,15,3)*1,2),"男","女"),#N/A),"")</f>
        <v/>
      </c>
      <c r="G5" s="25"/>
      <c r="H5" s="26"/>
      <c r="I5" s="23" t="s">
        <v>34</v>
      </c>
      <c r="J5" s="145"/>
      <c r="K5" s="145"/>
      <c r="L5" s="145" t="s">
        <v>35</v>
      </c>
      <c r="M5" s="145"/>
      <c r="N5" s="146"/>
      <c r="P5" s="144" t="s">
        <v>36</v>
      </c>
      <c r="Q5" s="169" t="s">
        <v>37</v>
      </c>
      <c r="R5" s="114" t="s">
        <v>38</v>
      </c>
      <c r="S5" s="114" t="s">
        <v>39</v>
      </c>
      <c r="V5" s="172" t="s">
        <v>40</v>
      </c>
      <c r="X5" s="144" t="s">
        <v>41</v>
      </c>
      <c r="Y5" s="175" t="s">
        <v>42</v>
      </c>
      <c r="Z5" s="175" t="s">
        <v>12</v>
      </c>
      <c r="AA5" s="175" t="s">
        <v>13</v>
      </c>
      <c r="AB5" s="175" t="s">
        <v>42</v>
      </c>
      <c r="AC5" s="175" t="s">
        <v>42</v>
      </c>
      <c r="AD5" s="175" t="s">
        <v>16</v>
      </c>
      <c r="AE5" s="169" t="s">
        <v>17</v>
      </c>
    </row>
    <row r="6" ht="28" customHeight="1" spans="1:31">
      <c r="A6" s="27" t="s">
        <v>43</v>
      </c>
      <c r="B6" s="118" t="str">
        <f>IFERROR(DATE(MID(B7,7,VLOOKUP(LEN(B7),{15,2;18,4},2,0)),MID(B7,VLOOKUP(LEN(B7),{15,9;18,11},2,0),2),MID(B7,VLOOKUP(LEN(B7),{15,11;18,13},2,0),2)),"")</f>
        <v/>
      </c>
      <c r="C6" s="118"/>
      <c r="D6" s="30" t="s">
        <v>44</v>
      </c>
      <c r="E6" s="30"/>
      <c r="F6" s="119"/>
      <c r="G6" s="120"/>
      <c r="H6" s="121"/>
      <c r="I6" s="30" t="s">
        <v>45</v>
      </c>
      <c r="J6" s="136"/>
      <c r="K6" s="136"/>
      <c r="L6" s="136"/>
      <c r="M6" s="136"/>
      <c r="N6" s="147"/>
      <c r="P6" s="144" t="s">
        <v>46</v>
      </c>
      <c r="Q6" s="169" t="s">
        <v>47</v>
      </c>
      <c r="R6" s="114" t="s">
        <v>48</v>
      </c>
      <c r="S6" s="114" t="s">
        <v>49</v>
      </c>
      <c r="V6" s="172" t="s">
        <v>50</v>
      </c>
      <c r="X6" s="144" t="s">
        <v>51</v>
      </c>
      <c r="Y6" s="174" t="s">
        <v>11</v>
      </c>
      <c r="Z6" s="175" t="s">
        <v>12</v>
      </c>
      <c r="AA6" s="175" t="s">
        <v>13</v>
      </c>
      <c r="AB6" s="175" t="s">
        <v>14</v>
      </c>
      <c r="AC6" s="175" t="s">
        <v>15</v>
      </c>
      <c r="AD6" s="175" t="s">
        <v>16</v>
      </c>
      <c r="AE6" s="169" t="s">
        <v>17</v>
      </c>
    </row>
    <row r="7" ht="28" customHeight="1" spans="1:31">
      <c r="A7" s="27" t="s">
        <v>52</v>
      </c>
      <c r="B7" s="122"/>
      <c r="C7" s="122"/>
      <c r="D7" s="122"/>
      <c r="E7" s="122"/>
      <c r="F7" s="122"/>
      <c r="G7" s="122"/>
      <c r="H7" s="122"/>
      <c r="I7" s="30" t="s">
        <v>53</v>
      </c>
      <c r="J7" s="136"/>
      <c r="K7" s="136"/>
      <c r="L7" s="136"/>
      <c r="M7" s="136"/>
      <c r="N7" s="147"/>
      <c r="P7" s="144" t="s">
        <v>54</v>
      </c>
      <c r="Q7" s="169" t="s">
        <v>55</v>
      </c>
      <c r="R7" s="114" t="s">
        <v>56</v>
      </c>
      <c r="S7" s="114" t="s">
        <v>57</v>
      </c>
      <c r="V7" s="172" t="s">
        <v>58</v>
      </c>
      <c r="X7" s="144" t="s">
        <v>59</v>
      </c>
      <c r="Y7" s="174" t="s">
        <v>11</v>
      </c>
      <c r="Z7" s="175" t="s">
        <v>12</v>
      </c>
      <c r="AA7" s="175" t="s">
        <v>13</v>
      </c>
      <c r="AB7" s="175" t="s">
        <v>14</v>
      </c>
      <c r="AC7" s="175" t="s">
        <v>15</v>
      </c>
      <c r="AD7" s="175" t="s">
        <v>16</v>
      </c>
      <c r="AE7" s="169" t="s">
        <v>17</v>
      </c>
    </row>
    <row r="8" ht="28" customHeight="1" spans="1:22">
      <c r="A8" s="27" t="s">
        <v>60</v>
      </c>
      <c r="B8" s="123"/>
      <c r="C8" s="123"/>
      <c r="D8" s="123"/>
      <c r="E8" s="123"/>
      <c r="F8" s="123"/>
      <c r="G8" s="123"/>
      <c r="H8" s="123"/>
      <c r="I8" s="78" t="s">
        <v>61</v>
      </c>
      <c r="J8" s="148"/>
      <c r="K8" s="148"/>
      <c r="L8" s="149"/>
      <c r="M8" s="149"/>
      <c r="N8" s="150"/>
      <c r="P8" s="144" t="s">
        <v>62</v>
      </c>
      <c r="Q8" s="169" t="s">
        <v>63</v>
      </c>
      <c r="R8" s="114" t="s">
        <v>64</v>
      </c>
      <c r="S8" s="114" t="s">
        <v>65</v>
      </c>
      <c r="V8" s="172" t="s">
        <v>66</v>
      </c>
    </row>
    <row r="9" ht="28" customHeight="1" spans="1:19">
      <c r="A9" s="27" t="s">
        <v>67</v>
      </c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51"/>
      <c r="P9" s="144" t="s">
        <v>68</v>
      </c>
      <c r="Q9" s="169" t="s">
        <v>69</v>
      </c>
      <c r="R9" s="172" t="s">
        <v>9</v>
      </c>
      <c r="S9" s="114" t="s">
        <v>70</v>
      </c>
    </row>
    <row r="10" ht="28" customHeight="1" spans="1:19">
      <c r="A10" s="27" t="s">
        <v>71</v>
      </c>
      <c r="B10" s="124"/>
      <c r="C10" s="124"/>
      <c r="D10" s="124"/>
      <c r="E10" s="124"/>
      <c r="F10" s="124"/>
      <c r="G10" s="124"/>
      <c r="H10" s="124"/>
      <c r="I10" s="30" t="s">
        <v>72</v>
      </c>
      <c r="J10" s="152"/>
      <c r="K10" s="153"/>
      <c r="L10" s="153"/>
      <c r="M10" s="153"/>
      <c r="N10" s="154"/>
      <c r="P10" s="144" t="s">
        <v>73</v>
      </c>
      <c r="Q10" s="169" t="s">
        <v>74</v>
      </c>
      <c r="S10" s="114" t="s">
        <v>75</v>
      </c>
    </row>
    <row r="11" ht="28" customHeight="1" spans="1:19">
      <c r="A11" s="27" t="s">
        <v>76</v>
      </c>
      <c r="B11" s="122"/>
      <c r="C11" s="122"/>
      <c r="D11" s="122"/>
      <c r="E11" s="122"/>
      <c r="F11" s="122"/>
      <c r="G11" s="122"/>
      <c r="H11" s="122"/>
      <c r="I11" s="30" t="s">
        <v>77</v>
      </c>
      <c r="J11" s="136"/>
      <c r="K11" s="136"/>
      <c r="L11" s="136"/>
      <c r="M11" s="136"/>
      <c r="N11" s="147"/>
      <c r="P11" s="144" t="s">
        <v>78</v>
      </c>
      <c r="Q11" s="169" t="s">
        <v>79</v>
      </c>
      <c r="S11" s="114" t="s">
        <v>80</v>
      </c>
    </row>
    <row r="12" ht="28" customHeight="1" spans="1:19">
      <c r="A12" s="27" t="s">
        <v>81</v>
      </c>
      <c r="B12" s="122"/>
      <c r="C12" s="122"/>
      <c r="D12" s="122"/>
      <c r="E12" s="122"/>
      <c r="F12" s="122"/>
      <c r="G12" s="122"/>
      <c r="H12" s="122"/>
      <c r="I12" s="30" t="s">
        <v>82</v>
      </c>
      <c r="J12" s="136"/>
      <c r="K12" s="136"/>
      <c r="L12" s="136"/>
      <c r="M12" s="136"/>
      <c r="N12" s="147"/>
      <c r="P12" s="144" t="s">
        <v>83</v>
      </c>
      <c r="Q12" s="169" t="s">
        <v>84</v>
      </c>
      <c r="S12" s="114" t="s">
        <v>85</v>
      </c>
    </row>
    <row r="13" ht="31" customHeight="1" spans="1:19">
      <c r="A13" s="27" t="s">
        <v>86</v>
      </c>
      <c r="B13" s="125"/>
      <c r="C13" s="126"/>
      <c r="D13" s="126"/>
      <c r="E13" s="126"/>
      <c r="F13" s="126"/>
      <c r="G13" s="126"/>
      <c r="H13" s="127"/>
      <c r="I13" s="30" t="s">
        <v>87</v>
      </c>
      <c r="J13" s="133"/>
      <c r="K13" s="134"/>
      <c r="L13" s="86" t="s">
        <v>88</v>
      </c>
      <c r="M13" s="87"/>
      <c r="N13" s="147"/>
      <c r="P13" s="144"/>
      <c r="Q13" s="169"/>
      <c r="S13" s="114" t="s">
        <v>89</v>
      </c>
    </row>
    <row r="14" ht="31" customHeight="1" spans="1:23">
      <c r="A14" s="27" t="s">
        <v>90</v>
      </c>
      <c r="B14" s="128"/>
      <c r="C14" s="128"/>
      <c r="D14" s="128"/>
      <c r="E14" s="128"/>
      <c r="F14" s="128"/>
      <c r="G14" s="128"/>
      <c r="H14" s="128"/>
      <c r="I14" s="30" t="s">
        <v>91</v>
      </c>
      <c r="J14" s="133"/>
      <c r="K14" s="134"/>
      <c r="L14" s="86" t="s">
        <v>92</v>
      </c>
      <c r="M14" s="87"/>
      <c r="N14" s="147"/>
      <c r="P14" s="144"/>
      <c r="Q14" s="169"/>
      <c r="S14" s="114" t="s">
        <v>93</v>
      </c>
      <c r="W14" s="169"/>
    </row>
    <row r="15" ht="31" customHeight="1" spans="1:23">
      <c r="A15" s="27" t="s">
        <v>94</v>
      </c>
      <c r="B15" s="128"/>
      <c r="C15" s="128"/>
      <c r="D15" s="128"/>
      <c r="E15" s="128"/>
      <c r="F15" s="128"/>
      <c r="G15" s="128"/>
      <c r="H15" s="128"/>
      <c r="I15" s="30" t="s">
        <v>95</v>
      </c>
      <c r="J15" s="155"/>
      <c r="K15" s="156"/>
      <c r="L15" s="90" t="s">
        <v>92</v>
      </c>
      <c r="M15" s="91"/>
      <c r="N15" s="150"/>
      <c r="P15" s="144"/>
      <c r="Q15" s="169"/>
      <c r="S15" s="114" t="s">
        <v>96</v>
      </c>
      <c r="W15" s="169"/>
    </row>
    <row r="16" ht="31" customHeight="1" spans="1:23">
      <c r="A16" s="27" t="s">
        <v>97</v>
      </c>
      <c r="B16" s="128"/>
      <c r="C16" s="128"/>
      <c r="D16" s="128"/>
      <c r="E16" s="128"/>
      <c r="F16" s="128"/>
      <c r="G16" s="128"/>
      <c r="H16" s="128"/>
      <c r="I16" s="30" t="s">
        <v>98</v>
      </c>
      <c r="J16" s="157"/>
      <c r="K16" s="158"/>
      <c r="L16" s="158"/>
      <c r="M16" s="158"/>
      <c r="N16" s="159"/>
      <c r="O16" s="160" t="str">
        <f>LEFT(B14,4)</f>
        <v/>
      </c>
      <c r="P16" s="144"/>
      <c r="Q16" s="169"/>
      <c r="S16" s="161" t="s">
        <v>99</v>
      </c>
      <c r="W16" s="169"/>
    </row>
    <row r="17" s="112" customFormat="1" ht="17" customHeight="1" spans="1:38">
      <c r="A17" s="40" t="s">
        <v>100</v>
      </c>
      <c r="B17" s="41" t="s">
        <v>101</v>
      </c>
      <c r="C17" s="42" t="s">
        <v>102</v>
      </c>
      <c r="D17" s="43"/>
      <c r="E17" s="43"/>
      <c r="F17" s="43"/>
      <c r="G17" s="43"/>
      <c r="H17" s="44"/>
      <c r="I17" s="42" t="s">
        <v>102</v>
      </c>
      <c r="J17" s="43"/>
      <c r="K17" s="43"/>
      <c r="L17" s="42" t="s">
        <v>102</v>
      </c>
      <c r="M17" s="43"/>
      <c r="N17" s="96"/>
      <c r="O17" s="161"/>
      <c r="P17" s="162"/>
      <c r="Q17" s="173"/>
      <c r="R17" s="161"/>
      <c r="S17" s="161" t="s">
        <v>103</v>
      </c>
      <c r="T17" s="161"/>
      <c r="U17" s="161"/>
      <c r="V17" s="161"/>
      <c r="W17" s="173"/>
      <c r="X17" s="161"/>
      <c r="Y17" s="161"/>
      <c r="Z17" s="161"/>
      <c r="AA17" s="161"/>
      <c r="AB17" s="161"/>
      <c r="AC17" s="161"/>
      <c r="AD17" s="161"/>
      <c r="AE17" s="161"/>
      <c r="AF17" s="161"/>
      <c r="AG17" s="161"/>
      <c r="AH17" s="161"/>
      <c r="AI17" s="161"/>
      <c r="AJ17" s="161"/>
      <c r="AK17" s="161"/>
      <c r="AL17" s="161"/>
    </row>
    <row r="18" s="112" customFormat="1" ht="32" customHeight="1" spans="1:38">
      <c r="A18" s="40"/>
      <c r="B18" s="45" t="str">
        <f>IFERROR(IF(B14="特勤大队船长","/","1000米跑"),"")</f>
        <v>1000米跑</v>
      </c>
      <c r="C18" s="46" t="s">
        <v>12</v>
      </c>
      <c r="D18" s="47"/>
      <c r="E18" s="48"/>
      <c r="F18" s="46" t="s">
        <v>13</v>
      </c>
      <c r="G18" s="47"/>
      <c r="H18" s="48"/>
      <c r="I18" s="45" t="str">
        <f>IFERROR(IF(B14="特勤大队船长","/","单杠引体向上"),"")</f>
        <v>单杠引体向上</v>
      </c>
      <c r="J18" s="163" t="str">
        <f>IFERROR(IF(B14="特勤大队船长","/","俯卧撑"),"")</f>
        <v>俯卧撑</v>
      </c>
      <c r="K18" s="48"/>
      <c r="L18" s="46" t="s">
        <v>16</v>
      </c>
      <c r="M18" s="48"/>
      <c r="N18" s="164" t="s">
        <v>104</v>
      </c>
      <c r="O18" s="165" t="str">
        <f>RIGHT(B14,3)</f>
        <v/>
      </c>
      <c r="P18" s="162"/>
      <c r="Q18" s="173"/>
      <c r="R18" s="161"/>
      <c r="S18" s="161" t="s">
        <v>105</v>
      </c>
      <c r="T18" s="161"/>
      <c r="U18" s="161"/>
      <c r="V18" s="161"/>
      <c r="W18" s="173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</row>
    <row r="19" s="112" customFormat="1" ht="27" customHeight="1" spans="1:38">
      <c r="A19" s="49"/>
      <c r="B19" s="45" t="str">
        <f>IFERROR(IF(B14="特勤大队船长","/","√"),"")</f>
        <v>√</v>
      </c>
      <c r="C19" s="129"/>
      <c r="D19" s="130"/>
      <c r="E19" s="131"/>
      <c r="F19" s="46" t="str">
        <f>IFERROR(IF(C19="/","√",IF(C19="√","/",""))," ")</f>
        <v/>
      </c>
      <c r="G19" s="47"/>
      <c r="H19" s="48"/>
      <c r="I19" s="166"/>
      <c r="J19" s="46" t="str">
        <f>IFERROR(IF(I19="/","√",IF(I19="√","/",""))," ")</f>
        <v/>
      </c>
      <c r="K19" s="48"/>
      <c r="L19" s="129"/>
      <c r="M19" s="131"/>
      <c r="N19" s="99" t="str">
        <f>IFERROR(IF(L19="/","√",IF(L19="√","/",""))," ")</f>
        <v/>
      </c>
      <c r="O19" s="167"/>
      <c r="P19" s="162"/>
      <c r="Q19" s="173"/>
      <c r="R19" s="161"/>
      <c r="S19" s="114" t="s">
        <v>106</v>
      </c>
      <c r="T19" s="161"/>
      <c r="U19" s="161"/>
      <c r="V19" s="161"/>
      <c r="W19" s="173"/>
      <c r="X19" s="161"/>
      <c r="Y19" s="161"/>
      <c r="Z19" s="161"/>
      <c r="AA19" s="161"/>
      <c r="AB19" s="161"/>
      <c r="AC19" s="161"/>
      <c r="AD19" s="161"/>
      <c r="AE19" s="161"/>
      <c r="AF19" s="161"/>
      <c r="AG19" s="161"/>
      <c r="AH19" s="161"/>
      <c r="AI19" s="161"/>
      <c r="AJ19" s="161"/>
      <c r="AK19" s="161"/>
      <c r="AL19" s="161"/>
    </row>
    <row r="20" ht="244" customHeight="1" spans="1:23">
      <c r="A20" s="50" t="s">
        <v>107</v>
      </c>
      <c r="B20" s="132"/>
      <c r="C20" s="132"/>
      <c r="D20" s="132"/>
      <c r="E20" s="132"/>
      <c r="F20" s="132"/>
      <c r="G20" s="132"/>
      <c r="H20" s="132"/>
      <c r="I20" s="132"/>
      <c r="J20" s="132"/>
      <c r="K20" s="132"/>
      <c r="L20" s="132"/>
      <c r="M20" s="132"/>
      <c r="N20" s="168"/>
      <c r="P20" s="144"/>
      <c r="Q20" s="169"/>
      <c r="S20" s="114" t="s">
        <v>108</v>
      </c>
      <c r="W20" s="169"/>
    </row>
    <row r="21" ht="30.6" customHeight="1" spans="1:23">
      <c r="A21" s="21" t="s">
        <v>109</v>
      </c>
      <c r="B21" s="52" t="s">
        <v>110</v>
      </c>
      <c r="C21" s="53" t="s">
        <v>111</v>
      </c>
      <c r="D21" s="54"/>
      <c r="E21" s="54"/>
      <c r="F21" s="55"/>
      <c r="G21" s="52" t="s">
        <v>112</v>
      </c>
      <c r="H21" s="56"/>
      <c r="I21" s="56"/>
      <c r="J21" s="52" t="s">
        <v>60</v>
      </c>
      <c r="K21" s="52"/>
      <c r="L21" s="52"/>
      <c r="M21" s="52"/>
      <c r="N21" s="76"/>
      <c r="S21" s="114" t="s">
        <v>113</v>
      </c>
      <c r="W21" s="169"/>
    </row>
    <row r="22" ht="30.35" customHeight="1" spans="1:23">
      <c r="A22" s="27"/>
      <c r="B22" s="122"/>
      <c r="C22" s="133"/>
      <c r="D22" s="134"/>
      <c r="E22" s="134"/>
      <c r="F22" s="135"/>
      <c r="G22" s="136"/>
      <c r="H22" s="136"/>
      <c r="I22" s="136"/>
      <c r="J22" s="136"/>
      <c r="K22" s="136"/>
      <c r="L22" s="136"/>
      <c r="M22" s="136"/>
      <c r="N22" s="147"/>
      <c r="S22" s="114" t="s">
        <v>114</v>
      </c>
      <c r="W22" s="169"/>
    </row>
    <row r="23" ht="30.35" customHeight="1" spans="1:23">
      <c r="A23" s="27"/>
      <c r="B23" s="122"/>
      <c r="C23" s="133"/>
      <c r="D23" s="134"/>
      <c r="E23" s="134"/>
      <c r="F23" s="135"/>
      <c r="G23" s="136"/>
      <c r="H23" s="136"/>
      <c r="I23" s="136"/>
      <c r="J23" s="136"/>
      <c r="K23" s="136"/>
      <c r="L23" s="136"/>
      <c r="M23" s="136"/>
      <c r="N23" s="147"/>
      <c r="P23" s="169"/>
      <c r="Q23" s="169"/>
      <c r="W23" s="169"/>
    </row>
    <row r="24" ht="30.35" customHeight="1" spans="1:23">
      <c r="A24" s="27"/>
      <c r="B24" s="122"/>
      <c r="C24" s="133"/>
      <c r="D24" s="134"/>
      <c r="E24" s="134"/>
      <c r="F24" s="135"/>
      <c r="G24" s="136"/>
      <c r="H24" s="136"/>
      <c r="I24" s="136"/>
      <c r="J24" s="136"/>
      <c r="K24" s="136"/>
      <c r="L24" s="136"/>
      <c r="M24" s="136"/>
      <c r="N24" s="147"/>
      <c r="P24" s="169"/>
      <c r="Q24" s="169"/>
      <c r="W24" s="169"/>
    </row>
    <row r="25" ht="30.35" customHeight="1" spans="1:23">
      <c r="A25" s="27"/>
      <c r="B25" s="122"/>
      <c r="C25" s="133"/>
      <c r="D25" s="134"/>
      <c r="E25" s="134"/>
      <c r="F25" s="135"/>
      <c r="G25" s="136"/>
      <c r="H25" s="136"/>
      <c r="I25" s="136"/>
      <c r="J25" s="136"/>
      <c r="K25" s="136"/>
      <c r="L25" s="136"/>
      <c r="M25" s="136"/>
      <c r="N25" s="147"/>
      <c r="P25" s="169"/>
      <c r="Q25" s="169"/>
      <c r="W25" s="169"/>
    </row>
    <row r="26" ht="30.35" customHeight="1" spans="1:23">
      <c r="A26" s="27"/>
      <c r="B26" s="122"/>
      <c r="C26" s="133"/>
      <c r="D26" s="134"/>
      <c r="E26" s="134"/>
      <c r="F26" s="135"/>
      <c r="G26" s="136"/>
      <c r="H26" s="136"/>
      <c r="I26" s="136"/>
      <c r="J26" s="136"/>
      <c r="K26" s="136"/>
      <c r="L26" s="136"/>
      <c r="M26" s="136"/>
      <c r="N26" s="147"/>
      <c r="P26" s="169"/>
      <c r="Q26" s="169"/>
      <c r="W26" s="169"/>
    </row>
    <row r="27" ht="30.35" customHeight="1" spans="1:14">
      <c r="A27" s="27"/>
      <c r="B27" s="122"/>
      <c r="C27" s="133"/>
      <c r="D27" s="134"/>
      <c r="E27" s="134"/>
      <c r="F27" s="135"/>
      <c r="G27" s="136"/>
      <c r="H27" s="136"/>
      <c r="I27" s="136"/>
      <c r="J27" s="136"/>
      <c r="K27" s="136"/>
      <c r="L27" s="136"/>
      <c r="M27" s="136"/>
      <c r="N27" s="147"/>
    </row>
    <row r="28" ht="114" customHeight="1" spans="1:14">
      <c r="A28" s="27" t="s">
        <v>115</v>
      </c>
      <c r="B28" s="137"/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70"/>
    </row>
    <row r="29" ht="84" customHeight="1" spans="1:14">
      <c r="A29" s="27" t="s">
        <v>116</v>
      </c>
      <c r="B29" s="137"/>
      <c r="C29" s="137"/>
      <c r="D29" s="137"/>
      <c r="E29" s="137"/>
      <c r="F29" s="137"/>
      <c r="G29" s="137"/>
      <c r="H29" s="137"/>
      <c r="I29" s="137"/>
      <c r="J29" s="137"/>
      <c r="K29" s="137"/>
      <c r="L29" s="137"/>
      <c r="M29" s="137"/>
      <c r="N29" s="170"/>
    </row>
    <row r="30" ht="127" customHeight="1" spans="1:14">
      <c r="A30" s="27" t="s">
        <v>117</v>
      </c>
      <c r="B30" s="63" t="s">
        <v>118</v>
      </c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105"/>
    </row>
    <row r="31" ht="111.2" customHeight="1" spans="1:14">
      <c r="A31" s="27" t="s">
        <v>119</v>
      </c>
      <c r="B31" s="65" t="s">
        <v>120</v>
      </c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106"/>
    </row>
    <row r="32" ht="76.3" customHeight="1" spans="1:14">
      <c r="A32" s="138" t="s">
        <v>121</v>
      </c>
      <c r="B32" s="139"/>
      <c r="C32" s="139"/>
      <c r="D32" s="139"/>
      <c r="E32" s="139"/>
      <c r="F32" s="139"/>
      <c r="G32" s="139"/>
      <c r="H32" s="139"/>
      <c r="I32" s="139"/>
      <c r="J32" s="139"/>
      <c r="K32" s="139"/>
      <c r="L32" s="139"/>
      <c r="M32" s="139"/>
      <c r="N32" s="171"/>
    </row>
    <row r="33" ht="17.25" customHeight="1" spans="1:14">
      <c r="A33" s="67" t="s">
        <v>122</v>
      </c>
      <c r="B33" s="20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</row>
  </sheetData>
  <sheetProtection password="C763" sheet="1" objects="1"/>
  <mergeCells count="75">
    <mergeCell ref="A2:N2"/>
    <mergeCell ref="I3:L3"/>
    <mergeCell ref="M3:N3"/>
    <mergeCell ref="B5:C5"/>
    <mergeCell ref="D5:E5"/>
    <mergeCell ref="F5:H5"/>
    <mergeCell ref="J5:K5"/>
    <mergeCell ref="B6:C6"/>
    <mergeCell ref="D6:E6"/>
    <mergeCell ref="F6:H6"/>
    <mergeCell ref="J6:K6"/>
    <mergeCell ref="B7:H7"/>
    <mergeCell ref="J7:K7"/>
    <mergeCell ref="B8:H8"/>
    <mergeCell ref="J8:K8"/>
    <mergeCell ref="B9:N9"/>
    <mergeCell ref="B10:H10"/>
    <mergeCell ref="J10:N10"/>
    <mergeCell ref="B11:H11"/>
    <mergeCell ref="J11:N11"/>
    <mergeCell ref="B12:H12"/>
    <mergeCell ref="J12:N12"/>
    <mergeCell ref="B13:H13"/>
    <mergeCell ref="J13:K13"/>
    <mergeCell ref="L13:M13"/>
    <mergeCell ref="B14:H14"/>
    <mergeCell ref="J14:K14"/>
    <mergeCell ref="L14:M14"/>
    <mergeCell ref="B15:H15"/>
    <mergeCell ref="J15:K15"/>
    <mergeCell ref="L15:M15"/>
    <mergeCell ref="B16:H16"/>
    <mergeCell ref="J16:N16"/>
    <mergeCell ref="C17:H17"/>
    <mergeCell ref="I17:K17"/>
    <mergeCell ref="L17:N17"/>
    <mergeCell ref="C18:E18"/>
    <mergeCell ref="F18:H18"/>
    <mergeCell ref="J18:K18"/>
    <mergeCell ref="L18:M18"/>
    <mergeCell ref="C19:E19"/>
    <mergeCell ref="F19:H19"/>
    <mergeCell ref="J19:K19"/>
    <mergeCell ref="L19:M19"/>
    <mergeCell ref="B20:N20"/>
    <mergeCell ref="C21:F21"/>
    <mergeCell ref="G21:I21"/>
    <mergeCell ref="J21:N21"/>
    <mergeCell ref="C22:F22"/>
    <mergeCell ref="G22:I22"/>
    <mergeCell ref="J22:N22"/>
    <mergeCell ref="C23:F23"/>
    <mergeCell ref="G23:I23"/>
    <mergeCell ref="J23:N23"/>
    <mergeCell ref="C24:F24"/>
    <mergeCell ref="G24:I24"/>
    <mergeCell ref="J24:N24"/>
    <mergeCell ref="C25:F25"/>
    <mergeCell ref="G25:I25"/>
    <mergeCell ref="J25:N25"/>
    <mergeCell ref="C26:F26"/>
    <mergeCell ref="G26:I26"/>
    <mergeCell ref="J26:N26"/>
    <mergeCell ref="C27:F27"/>
    <mergeCell ref="G27:I27"/>
    <mergeCell ref="J27:N27"/>
    <mergeCell ref="B28:N28"/>
    <mergeCell ref="B29:N29"/>
    <mergeCell ref="B30:N30"/>
    <mergeCell ref="B31:N31"/>
    <mergeCell ref="B32:N32"/>
    <mergeCell ref="A33:N33"/>
    <mergeCell ref="A17:A19"/>
    <mergeCell ref="A21:A27"/>
    <mergeCell ref="L5:N8"/>
  </mergeCells>
  <conditionalFormatting sqref="O16">
    <cfRule type="duplicateValues" dxfId="0" priority="2"/>
  </conditionalFormatting>
  <conditionalFormatting sqref="B14:H14 B15:B16">
    <cfRule type="duplicateValues" dxfId="0" priority="6"/>
  </conditionalFormatting>
  <conditionalFormatting sqref="B15:H16 O16">
    <cfRule type="duplicateValues" dxfId="0" priority="1"/>
  </conditionalFormatting>
  <conditionalFormatting sqref="O18:O19 O16">
    <cfRule type="duplicateValues" dxfId="0" priority="5"/>
  </conditionalFormatting>
  <dataValidations count="16">
    <dataValidation type="list" allowBlank="1" showInputMessage="1" showErrorMessage="1" sqref="F5:H5">
      <formula1>"男,女"</formula1>
    </dataValidation>
    <dataValidation type="list" allowBlank="1" showInputMessage="1" showErrorMessage="1" sqref="J6:K6">
      <formula1>"中共党员,共青团员,群众"</formula1>
    </dataValidation>
    <dataValidation type="list" allowBlank="1" showInputMessage="1" showErrorMessage="1" sqref="L6 M6">
      <formula1>"中共党员,共表团员,群众"</formula1>
    </dataValidation>
    <dataValidation type="list" allowBlank="1" showInputMessage="1" showErrorMessage="1" sqref="J7 K7">
      <formula1>"未婚,已婚未育,已婚已育,离异"</formula1>
    </dataValidation>
    <dataValidation type="list" allowBlank="1" showInputMessage="1" showErrorMessage="1" sqref="L7 M7">
      <formula1>"未婚,已婚未育,已婚已育"</formula1>
    </dataValidation>
    <dataValidation type="list" allowBlank="1" showInputMessage="1" showErrorMessage="1" sqref="J11:N11">
      <formula1>"全日制,函授"</formula1>
    </dataValidation>
    <dataValidation type="list" allowBlank="1" showInputMessage="1" showErrorMessage="1" sqref="J13 K13">
      <formula1>$R$3:$R$9</formula1>
    </dataValidation>
    <dataValidation type="list" allowBlank="1" showInputMessage="1" showErrorMessage="1" sqref="N13">
      <formula1>$S$2:$S$22</formula1>
    </dataValidation>
    <dataValidation type="list" allowBlank="1" showInputMessage="1" showErrorMessage="1" sqref="B14:E14 F14 G14:H14">
      <formula1>$P:$P</formula1>
    </dataValidation>
    <dataValidation type="list" allowBlank="1" showInputMessage="1" showErrorMessage="1" sqref="J14 K14">
      <formula1>"解放军,武警部队,无"</formula1>
    </dataValidation>
    <dataValidation type="list" allowBlank="1" showInputMessage="1" showErrorMessage="1" sqref="J15 K15">
      <formula1>"国家队,原武警消防,专职消防,无"</formula1>
    </dataValidation>
    <dataValidation type="list" allowBlank="1" showInputMessage="1" showErrorMessage="1" sqref="J16:N16">
      <formula1>"是，符合二级运动员直招条件,是，符合新闻媒体专业直招条件,是，符合信息通信类专业直招条件,是，符合A1机动车驾驶证直招条件,不符合"</formula1>
    </dataValidation>
    <dataValidation allowBlank="1" showInputMessage="1" showErrorMessage="1" sqref="B19"/>
    <dataValidation type="list" allowBlank="1" showInputMessage="1" showErrorMessage="1" sqref="C19:E19 I19 L19:M19">
      <formula1>"√,/"</formula1>
    </dataValidation>
    <dataValidation type="list" allowBlank="1" showInputMessage="1" showErrorMessage="1" sqref="N14:N15">
      <formula1>$S$3:$S$22</formula1>
    </dataValidation>
    <dataValidation type="list" allowBlank="1" showInputMessage="1" showErrorMessage="1" sqref="B15:H16">
      <formula1>"特勤大队,香洲大队,金湾大队,高新大队"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AL33"/>
  <sheetViews>
    <sheetView zoomScale="115" zoomScaleNormal="115" workbookViewId="0">
      <selection activeCell="J10" sqref="J10:N10"/>
    </sheetView>
  </sheetViews>
  <sheetFormatPr defaultColWidth="10.2833333333333" defaultRowHeight="14.25"/>
  <cols>
    <col min="1" max="1" width="12.25" style="14" customWidth="1"/>
    <col min="2" max="2" width="9.25" style="14" customWidth="1"/>
    <col min="3" max="4" width="2.75" style="14" customWidth="1"/>
    <col min="5" max="5" width="4" style="14" customWidth="1"/>
    <col min="6" max="8" width="3.58333333333333" style="14" customWidth="1"/>
    <col min="9" max="9" width="10.2166666666667" style="14" customWidth="1"/>
    <col min="10" max="11" width="5.25" style="14" customWidth="1"/>
    <col min="12" max="13" width="4.5" style="14" customWidth="1"/>
    <col min="14" max="14" width="8.04166666666667" style="14" customWidth="1"/>
    <col min="15" max="31" width="6.375" style="15" hidden="1" customWidth="1"/>
    <col min="32" max="37" width="6.5" style="15" customWidth="1"/>
    <col min="38" max="38" width="10.4333333333333" style="15" customWidth="1"/>
    <col min="39" max="50" width="6.5" style="16" customWidth="1"/>
    <col min="51" max="16384" width="10.2833333333333" style="16"/>
  </cols>
  <sheetData>
    <row r="1" spans="1:1">
      <c r="A1" s="17" t="s">
        <v>0</v>
      </c>
    </row>
    <row r="2" ht="44" customHeight="1" spans="1:31">
      <c r="A2" s="18" t="s">
        <v>1</v>
      </c>
      <c r="B2" s="19"/>
      <c r="C2" s="19"/>
      <c r="D2" s="19"/>
      <c r="E2" s="19"/>
      <c r="F2" s="19"/>
      <c r="G2" s="19" t="s">
        <v>2</v>
      </c>
      <c r="H2" s="19"/>
      <c r="I2" s="19"/>
      <c r="J2" s="19"/>
      <c r="K2" s="19"/>
      <c r="L2" s="19"/>
      <c r="M2" s="19"/>
      <c r="N2" s="19"/>
      <c r="P2" s="69" t="s">
        <v>3</v>
      </c>
      <c r="Q2" s="103" t="s">
        <v>4</v>
      </c>
      <c r="R2" s="108" t="s">
        <v>5</v>
      </c>
      <c r="S2" s="108" t="s">
        <v>6</v>
      </c>
      <c r="T2" s="108" t="s">
        <v>7</v>
      </c>
      <c r="U2" s="108" t="s">
        <v>8</v>
      </c>
      <c r="V2" s="108"/>
      <c r="W2" s="108" t="s">
        <v>9</v>
      </c>
      <c r="X2" s="69" t="s">
        <v>10</v>
      </c>
      <c r="Y2" s="110" t="s">
        <v>11</v>
      </c>
      <c r="Z2" s="111" t="s">
        <v>12</v>
      </c>
      <c r="AA2" s="111" t="s">
        <v>13</v>
      </c>
      <c r="AB2" s="111" t="s">
        <v>14</v>
      </c>
      <c r="AC2" s="111" t="s">
        <v>15</v>
      </c>
      <c r="AD2" s="111" t="s">
        <v>16</v>
      </c>
      <c r="AE2" s="103" t="s">
        <v>17</v>
      </c>
    </row>
    <row r="3" ht="20.25" customHeight="1" spans="2:31">
      <c r="B3" s="20"/>
      <c r="C3" s="20"/>
      <c r="D3" s="20"/>
      <c r="E3" s="20"/>
      <c r="F3" s="20"/>
      <c r="G3" s="20" t="s">
        <v>2</v>
      </c>
      <c r="H3" s="20"/>
      <c r="I3" s="70" t="s">
        <v>18</v>
      </c>
      <c r="J3" s="70"/>
      <c r="K3" s="70"/>
      <c r="L3" s="70"/>
      <c r="M3" s="71" t="str">
        <f>_xlfn.IFNA(VLOOKUP(B14,P:Q,2,0),"")</f>
        <v>XFTJ01</v>
      </c>
      <c r="N3" s="71"/>
      <c r="P3" s="69" t="s">
        <v>19</v>
      </c>
      <c r="Q3" s="103" t="s">
        <v>20</v>
      </c>
      <c r="R3" s="15" t="s">
        <v>21</v>
      </c>
      <c r="S3" s="15" t="s">
        <v>22</v>
      </c>
      <c r="T3" s="108" t="s">
        <v>8</v>
      </c>
      <c r="U3" s="15" t="s">
        <v>23</v>
      </c>
      <c r="V3" s="108" t="s">
        <v>24</v>
      </c>
      <c r="X3" s="69" t="s">
        <v>5</v>
      </c>
      <c r="Y3" s="110" t="s">
        <v>11</v>
      </c>
      <c r="Z3" s="111" t="s">
        <v>12</v>
      </c>
      <c r="AA3" s="111" t="s">
        <v>13</v>
      </c>
      <c r="AB3" s="111" t="s">
        <v>14</v>
      </c>
      <c r="AC3" s="111" t="s">
        <v>15</v>
      </c>
      <c r="AD3" s="111" t="s">
        <v>16</v>
      </c>
      <c r="AE3" s="103" t="s">
        <v>17</v>
      </c>
    </row>
    <row r="4" ht="6" customHeight="1" spans="2:31">
      <c r="B4" s="20"/>
      <c r="C4" s="20"/>
      <c r="D4" s="20"/>
      <c r="E4" s="20"/>
      <c r="F4" s="20"/>
      <c r="G4" s="20"/>
      <c r="H4" s="20"/>
      <c r="I4" s="72"/>
      <c r="J4" s="73"/>
      <c r="K4" s="74"/>
      <c r="L4" s="75"/>
      <c r="M4" s="75"/>
      <c r="N4" s="75"/>
      <c r="P4" s="69" t="s">
        <v>25</v>
      </c>
      <c r="Q4" s="103" t="s">
        <v>26</v>
      </c>
      <c r="R4" s="15" t="s">
        <v>27</v>
      </c>
      <c r="S4" s="15" t="s">
        <v>28</v>
      </c>
      <c r="T4" s="108"/>
      <c r="V4" s="108" t="s">
        <v>29</v>
      </c>
      <c r="X4" s="69" t="s">
        <v>30</v>
      </c>
      <c r="Y4" s="110" t="s">
        <v>31</v>
      </c>
      <c r="Z4" s="111" t="s">
        <v>12</v>
      </c>
      <c r="AA4" s="111" t="s">
        <v>13</v>
      </c>
      <c r="AB4" s="111" t="s">
        <v>14</v>
      </c>
      <c r="AC4" s="111" t="s">
        <v>15</v>
      </c>
      <c r="AD4" s="111" t="s">
        <v>16</v>
      </c>
      <c r="AE4" s="103" t="s">
        <v>17</v>
      </c>
    </row>
    <row r="5" ht="28" customHeight="1" spans="1:31">
      <c r="A5" s="21" t="s">
        <v>32</v>
      </c>
      <c r="B5" s="22" t="s">
        <v>123</v>
      </c>
      <c r="C5" s="22"/>
      <c r="D5" s="23" t="s">
        <v>33</v>
      </c>
      <c r="E5" s="23"/>
      <c r="F5" s="24" t="str">
        <f>IFERROR(IF(OR(LEN(B7)=15,LEN(B7)=18),IF(MOD(MID(B7,15,3)*1,2),"男","女"),#N/A),"")</f>
        <v>男</v>
      </c>
      <c r="G5" s="25"/>
      <c r="H5" s="26"/>
      <c r="I5" s="23" t="s">
        <v>34</v>
      </c>
      <c r="J5" s="56" t="s">
        <v>124</v>
      </c>
      <c r="K5" s="56"/>
      <c r="L5" s="56" t="s">
        <v>35</v>
      </c>
      <c r="M5" s="56"/>
      <c r="N5" s="76"/>
      <c r="P5" s="69" t="s">
        <v>36</v>
      </c>
      <c r="Q5" s="103" t="s">
        <v>37</v>
      </c>
      <c r="R5" s="15" t="s">
        <v>38</v>
      </c>
      <c r="S5" s="15" t="s">
        <v>39</v>
      </c>
      <c r="V5" s="108" t="s">
        <v>40</v>
      </c>
      <c r="X5" s="69" t="s">
        <v>41</v>
      </c>
      <c r="Y5" s="111" t="s">
        <v>42</v>
      </c>
      <c r="Z5" s="111" t="s">
        <v>12</v>
      </c>
      <c r="AA5" s="111" t="s">
        <v>13</v>
      </c>
      <c r="AB5" s="111" t="s">
        <v>42</v>
      </c>
      <c r="AC5" s="111" t="s">
        <v>42</v>
      </c>
      <c r="AD5" s="111" t="s">
        <v>16</v>
      </c>
      <c r="AE5" s="103" t="s">
        <v>17</v>
      </c>
    </row>
    <row r="6" ht="28" customHeight="1" spans="1:31">
      <c r="A6" s="27" t="s">
        <v>43</v>
      </c>
      <c r="B6" s="28">
        <f>IFERROR(DATE(MID(B7,7,VLOOKUP(LEN(B7),{15,2;18,4},2,0)),MID(B7,VLOOKUP(LEN(B7),{15,9;18,11},2,0),2),MID(B7,VLOOKUP(LEN(B7),{15,11;18,13},2,0),2)),"")</f>
        <v>34477</v>
      </c>
      <c r="C6" s="29"/>
      <c r="D6" s="30" t="s">
        <v>44</v>
      </c>
      <c r="E6" s="30"/>
      <c r="F6" s="31" t="s">
        <v>125</v>
      </c>
      <c r="G6" s="32"/>
      <c r="H6" s="33"/>
      <c r="I6" s="30" t="s">
        <v>45</v>
      </c>
      <c r="J6" s="61" t="s">
        <v>126</v>
      </c>
      <c r="K6" s="61"/>
      <c r="L6" s="61"/>
      <c r="M6" s="61"/>
      <c r="N6" s="77"/>
      <c r="P6" s="69" t="s">
        <v>46</v>
      </c>
      <c r="Q6" s="103" t="s">
        <v>47</v>
      </c>
      <c r="R6" s="15" t="s">
        <v>48</v>
      </c>
      <c r="S6" s="15" t="s">
        <v>49</v>
      </c>
      <c r="V6" s="108" t="s">
        <v>50</v>
      </c>
      <c r="X6" s="69" t="s">
        <v>51</v>
      </c>
      <c r="Y6" s="110" t="s">
        <v>11</v>
      </c>
      <c r="Z6" s="111" t="s">
        <v>12</v>
      </c>
      <c r="AA6" s="111" t="s">
        <v>13</v>
      </c>
      <c r="AB6" s="111" t="s">
        <v>14</v>
      </c>
      <c r="AC6" s="111" t="s">
        <v>15</v>
      </c>
      <c r="AD6" s="111" t="s">
        <v>16</v>
      </c>
      <c r="AE6" s="103" t="s">
        <v>17</v>
      </c>
    </row>
    <row r="7" ht="28" customHeight="1" spans="1:31">
      <c r="A7" s="27" t="s">
        <v>52</v>
      </c>
      <c r="B7" s="176" t="s">
        <v>127</v>
      </c>
      <c r="C7" s="29"/>
      <c r="D7" s="29"/>
      <c r="E7" s="29"/>
      <c r="F7" s="29"/>
      <c r="G7" s="29"/>
      <c r="H7" s="29"/>
      <c r="I7" s="30" t="s">
        <v>53</v>
      </c>
      <c r="J7" s="61" t="s">
        <v>128</v>
      </c>
      <c r="K7" s="61"/>
      <c r="L7" s="61"/>
      <c r="M7" s="61"/>
      <c r="N7" s="77"/>
      <c r="P7" s="69" t="s">
        <v>54</v>
      </c>
      <c r="Q7" s="103" t="s">
        <v>55</v>
      </c>
      <c r="R7" s="15" t="s">
        <v>56</v>
      </c>
      <c r="S7" s="15" t="s">
        <v>57</v>
      </c>
      <c r="V7" s="108" t="s">
        <v>58</v>
      </c>
      <c r="X7" s="69" t="s">
        <v>59</v>
      </c>
      <c r="Y7" s="110" t="s">
        <v>11</v>
      </c>
      <c r="Z7" s="111" t="s">
        <v>12</v>
      </c>
      <c r="AA7" s="111" t="s">
        <v>13</v>
      </c>
      <c r="AB7" s="111" t="s">
        <v>14</v>
      </c>
      <c r="AC7" s="111" t="s">
        <v>15</v>
      </c>
      <c r="AD7" s="111" t="s">
        <v>16</v>
      </c>
      <c r="AE7" s="103" t="s">
        <v>17</v>
      </c>
    </row>
    <row r="8" ht="28" customHeight="1" spans="1:22">
      <c r="A8" s="27" t="s">
        <v>60</v>
      </c>
      <c r="B8" s="34" t="s">
        <v>125</v>
      </c>
      <c r="C8" s="34"/>
      <c r="D8" s="34"/>
      <c r="E8" s="34"/>
      <c r="F8" s="34"/>
      <c r="G8" s="34"/>
      <c r="H8" s="34"/>
      <c r="I8" s="78" t="s">
        <v>61</v>
      </c>
      <c r="J8" s="79">
        <v>165</v>
      </c>
      <c r="K8" s="79"/>
      <c r="L8" s="80"/>
      <c r="M8" s="80"/>
      <c r="N8" s="81"/>
      <c r="P8" s="69" t="s">
        <v>62</v>
      </c>
      <c r="Q8" s="103" t="s">
        <v>63</v>
      </c>
      <c r="R8" s="15" t="s">
        <v>64</v>
      </c>
      <c r="S8" s="15" t="s">
        <v>65</v>
      </c>
      <c r="V8" s="108" t="s">
        <v>66</v>
      </c>
    </row>
    <row r="9" ht="28" customHeight="1" spans="1:19">
      <c r="A9" s="27" t="s">
        <v>67</v>
      </c>
      <c r="B9" s="29" t="s">
        <v>129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82"/>
      <c r="P9" s="69" t="s">
        <v>68</v>
      </c>
      <c r="Q9" s="103" t="s">
        <v>69</v>
      </c>
      <c r="R9" s="108" t="s">
        <v>9</v>
      </c>
      <c r="S9" s="15" t="s">
        <v>70</v>
      </c>
    </row>
    <row r="10" ht="28" customHeight="1" spans="1:19">
      <c r="A10" s="27" t="s">
        <v>71</v>
      </c>
      <c r="B10" s="35" t="s">
        <v>130</v>
      </c>
      <c r="C10" s="35"/>
      <c r="D10" s="35"/>
      <c r="E10" s="35"/>
      <c r="F10" s="35"/>
      <c r="G10" s="35"/>
      <c r="H10" s="35"/>
      <c r="I10" s="30" t="s">
        <v>72</v>
      </c>
      <c r="J10" s="83">
        <v>44377</v>
      </c>
      <c r="K10" s="84"/>
      <c r="L10" s="84"/>
      <c r="M10" s="84"/>
      <c r="N10" s="85"/>
      <c r="P10" s="69" t="s">
        <v>73</v>
      </c>
      <c r="Q10" s="103" t="s">
        <v>74</v>
      </c>
      <c r="S10" s="15" t="s">
        <v>75</v>
      </c>
    </row>
    <row r="11" ht="28" customHeight="1" spans="1:19">
      <c r="A11" s="27" t="s">
        <v>76</v>
      </c>
      <c r="B11" s="29" t="s">
        <v>131</v>
      </c>
      <c r="C11" s="29"/>
      <c r="D11" s="29"/>
      <c r="E11" s="29"/>
      <c r="F11" s="29"/>
      <c r="G11" s="29"/>
      <c r="H11" s="29"/>
      <c r="I11" s="30" t="s">
        <v>77</v>
      </c>
      <c r="J11" s="61" t="s">
        <v>132</v>
      </c>
      <c r="K11" s="61"/>
      <c r="L11" s="61"/>
      <c r="M11" s="61"/>
      <c r="N11" s="77"/>
      <c r="P11" s="69" t="s">
        <v>78</v>
      </c>
      <c r="Q11" s="103" t="s">
        <v>79</v>
      </c>
      <c r="S11" s="15" t="s">
        <v>80</v>
      </c>
    </row>
    <row r="12" ht="28" customHeight="1" spans="1:19">
      <c r="A12" s="27" t="s">
        <v>81</v>
      </c>
      <c r="B12" s="29" t="s">
        <v>133</v>
      </c>
      <c r="C12" s="29"/>
      <c r="D12" s="29"/>
      <c r="E12" s="29"/>
      <c r="F12" s="29"/>
      <c r="G12" s="29"/>
      <c r="H12" s="29"/>
      <c r="I12" s="30" t="s">
        <v>82</v>
      </c>
      <c r="J12" s="61">
        <v>13800138000</v>
      </c>
      <c r="K12" s="61"/>
      <c r="L12" s="61"/>
      <c r="M12" s="61"/>
      <c r="N12" s="77"/>
      <c r="P12" s="69" t="s">
        <v>83</v>
      </c>
      <c r="Q12" s="103" t="s">
        <v>84</v>
      </c>
      <c r="S12" s="15" t="s">
        <v>85</v>
      </c>
    </row>
    <row r="13" ht="31" customHeight="1" spans="1:19">
      <c r="A13" s="27" t="s">
        <v>86</v>
      </c>
      <c r="B13" s="36" t="s">
        <v>9</v>
      </c>
      <c r="C13" s="37"/>
      <c r="D13" s="37"/>
      <c r="E13" s="37"/>
      <c r="F13" s="37"/>
      <c r="G13" s="37"/>
      <c r="H13" s="38"/>
      <c r="I13" s="30" t="s">
        <v>87</v>
      </c>
      <c r="J13" s="58" t="s">
        <v>48</v>
      </c>
      <c r="K13" s="59"/>
      <c r="L13" s="86" t="s">
        <v>88</v>
      </c>
      <c r="M13" s="87"/>
      <c r="N13" s="77" t="s">
        <v>134</v>
      </c>
      <c r="P13" s="69"/>
      <c r="Q13" s="103"/>
      <c r="S13" s="15" t="s">
        <v>89</v>
      </c>
    </row>
    <row r="14" ht="31" customHeight="1" spans="1:23">
      <c r="A14" s="27" t="s">
        <v>90</v>
      </c>
      <c r="B14" s="39" t="s">
        <v>3</v>
      </c>
      <c r="C14" s="39"/>
      <c r="D14" s="39"/>
      <c r="E14" s="39"/>
      <c r="F14" s="39"/>
      <c r="G14" s="39"/>
      <c r="H14" s="39"/>
      <c r="I14" s="30" t="s">
        <v>91</v>
      </c>
      <c r="J14" s="58" t="s">
        <v>135</v>
      </c>
      <c r="K14" s="59"/>
      <c r="L14" s="86" t="s">
        <v>92</v>
      </c>
      <c r="M14" s="87"/>
      <c r="N14" s="77" t="s">
        <v>136</v>
      </c>
      <c r="P14" s="69"/>
      <c r="Q14" s="103"/>
      <c r="S14" s="15" t="s">
        <v>93</v>
      </c>
      <c r="W14" s="103"/>
    </row>
    <row r="15" ht="31" customHeight="1" spans="1:23">
      <c r="A15" s="27" t="s">
        <v>94</v>
      </c>
      <c r="B15" s="39" t="s">
        <v>29</v>
      </c>
      <c r="C15" s="39"/>
      <c r="D15" s="39"/>
      <c r="E15" s="39"/>
      <c r="F15" s="39"/>
      <c r="G15" s="39"/>
      <c r="H15" s="39"/>
      <c r="I15" s="30" t="s">
        <v>95</v>
      </c>
      <c r="J15" s="88" t="s">
        <v>137</v>
      </c>
      <c r="K15" s="89"/>
      <c r="L15" s="90" t="s">
        <v>92</v>
      </c>
      <c r="M15" s="91"/>
      <c r="N15" s="81" t="s">
        <v>136</v>
      </c>
      <c r="P15" s="69"/>
      <c r="Q15" s="103"/>
      <c r="S15" s="15" t="s">
        <v>96</v>
      </c>
      <c r="W15" s="103"/>
    </row>
    <row r="16" ht="31" customHeight="1" spans="1:23">
      <c r="A16" s="27" t="s">
        <v>97</v>
      </c>
      <c r="B16" s="39" t="s">
        <v>24</v>
      </c>
      <c r="C16" s="39"/>
      <c r="D16" s="39"/>
      <c r="E16" s="39"/>
      <c r="F16" s="39"/>
      <c r="G16" s="39"/>
      <c r="H16" s="39"/>
      <c r="I16" s="30" t="s">
        <v>98</v>
      </c>
      <c r="J16" s="92"/>
      <c r="K16" s="93"/>
      <c r="L16" s="93"/>
      <c r="M16" s="93"/>
      <c r="N16" s="94"/>
      <c r="O16" s="95" t="str">
        <f>LEFT(B14,4)</f>
        <v>特勤大队</v>
      </c>
      <c r="P16" s="69"/>
      <c r="Q16" s="103"/>
      <c r="S16" s="97" t="s">
        <v>99</v>
      </c>
      <c r="W16" s="103"/>
    </row>
    <row r="17" s="13" customFormat="1" ht="17" customHeight="1" spans="1:38">
      <c r="A17" s="40" t="s">
        <v>100</v>
      </c>
      <c r="B17" s="41" t="s">
        <v>101</v>
      </c>
      <c r="C17" s="42" t="s">
        <v>102</v>
      </c>
      <c r="D17" s="43"/>
      <c r="E17" s="43"/>
      <c r="F17" s="43"/>
      <c r="G17" s="43"/>
      <c r="H17" s="44"/>
      <c r="I17" s="42" t="s">
        <v>102</v>
      </c>
      <c r="J17" s="43"/>
      <c r="K17" s="43"/>
      <c r="L17" s="42" t="s">
        <v>102</v>
      </c>
      <c r="M17" s="43"/>
      <c r="N17" s="96"/>
      <c r="O17" s="97"/>
      <c r="P17" s="98"/>
      <c r="Q17" s="109"/>
      <c r="R17" s="97"/>
      <c r="S17" s="97" t="s">
        <v>103</v>
      </c>
      <c r="T17" s="97"/>
      <c r="U17" s="97"/>
      <c r="V17" s="97"/>
      <c r="W17" s="109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7"/>
      <c r="AL17" s="97"/>
    </row>
    <row r="18" s="13" customFormat="1" ht="32" customHeight="1" spans="1:38">
      <c r="A18" s="40"/>
      <c r="B18" s="45" t="str">
        <f>IFERROR(VLOOKUP($O$18,$X$2:$AE$7,2,FALSE),"")</f>
        <v>1000米跑</v>
      </c>
      <c r="C18" s="46" t="str">
        <f>IFERROR(VLOOKUP($O$18,$X$2:$AE$7,3,FALSE),"")</f>
        <v>原地跳高</v>
      </c>
      <c r="D18" s="47"/>
      <c r="E18" s="48"/>
      <c r="F18" s="46" t="str">
        <f>IFERROR(VLOOKUP($O$18,$X$2:$AE$7,4,FALSE),"")</f>
        <v>立定跳远</v>
      </c>
      <c r="G18" s="47"/>
      <c r="H18" s="48"/>
      <c r="I18" s="9" t="str">
        <f>IFERROR(VLOOKUP($O$18,$X$2:$AE$7,5,FALSE),"")</f>
        <v>单杠引体
向    上</v>
      </c>
      <c r="J18" s="46" t="str">
        <f>IFERROR(VLOOKUP($O$18,$X$2:$AE$7,6,FALSE),"")</f>
        <v>俯卧撑</v>
      </c>
      <c r="K18" s="48"/>
      <c r="L18" s="46" t="str">
        <f>IFERROR(VLOOKUP($O$18,$X$2:$AE$7,7,FALSE),"")</f>
        <v>10米×4
往返跑</v>
      </c>
      <c r="M18" s="48"/>
      <c r="N18" s="99" t="str">
        <f>IFERROR(VLOOKUP($O$18,$X$2:$AE$7,8,FALSE),"")</f>
        <v>100米跑</v>
      </c>
      <c r="O18" s="100" t="str">
        <f>RIGHT(B14,3)</f>
        <v>战斗员</v>
      </c>
      <c r="P18" s="98"/>
      <c r="Q18" s="109"/>
      <c r="R18" s="97"/>
      <c r="S18" s="97" t="s">
        <v>105</v>
      </c>
      <c r="T18" s="97"/>
      <c r="U18" s="97"/>
      <c r="V18" s="97"/>
      <c r="W18" s="109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</row>
    <row r="19" s="13" customFormat="1" ht="27" customHeight="1" spans="1:38">
      <c r="A19" s="49"/>
      <c r="B19" s="45" t="str">
        <f>IFERROR(IF(B14="特勤大队船长","/","√"),"")</f>
        <v>√</v>
      </c>
      <c r="C19" s="46" t="s">
        <v>138</v>
      </c>
      <c r="D19" s="47"/>
      <c r="E19" s="48"/>
      <c r="F19" s="46" t="str">
        <f>IFERROR(IF(C19="/","√",IF(C19="√","/",""))," ")</f>
        <v>/</v>
      </c>
      <c r="G19" s="47"/>
      <c r="H19" s="48"/>
      <c r="I19" s="9" t="s">
        <v>138</v>
      </c>
      <c r="J19" s="46" t="str">
        <f>IFERROR(IF(I19="/","√",IF(I19="√","/",""))," ")</f>
        <v>/</v>
      </c>
      <c r="K19" s="48"/>
      <c r="L19" s="46" t="s">
        <v>138</v>
      </c>
      <c r="M19" s="48"/>
      <c r="N19" s="99" t="str">
        <f>IFERROR(IF(L19="/","√",IF(L19="√","/",""))," ")</f>
        <v>/</v>
      </c>
      <c r="O19" s="101"/>
      <c r="P19" s="98"/>
      <c r="Q19" s="109"/>
      <c r="R19" s="97"/>
      <c r="S19" s="15" t="s">
        <v>106</v>
      </c>
      <c r="T19" s="97"/>
      <c r="U19" s="97"/>
      <c r="V19" s="97"/>
      <c r="W19" s="109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</row>
    <row r="20" ht="244" customHeight="1" spans="1:23">
      <c r="A20" s="50" t="s">
        <v>107</v>
      </c>
      <c r="B20" s="51" t="s">
        <v>139</v>
      </c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102"/>
      <c r="P20" s="69"/>
      <c r="Q20" s="103"/>
      <c r="S20" s="15" t="s">
        <v>108</v>
      </c>
      <c r="W20" s="103"/>
    </row>
    <row r="21" ht="30.6" customHeight="1" spans="1:23">
      <c r="A21" s="21" t="s">
        <v>109</v>
      </c>
      <c r="B21" s="52" t="s">
        <v>110</v>
      </c>
      <c r="C21" s="53" t="s">
        <v>111</v>
      </c>
      <c r="D21" s="54"/>
      <c r="E21" s="54"/>
      <c r="F21" s="55"/>
      <c r="G21" s="52" t="s">
        <v>112</v>
      </c>
      <c r="H21" s="56"/>
      <c r="I21" s="56"/>
      <c r="J21" s="52" t="s">
        <v>60</v>
      </c>
      <c r="K21" s="52"/>
      <c r="L21" s="52"/>
      <c r="M21" s="52"/>
      <c r="N21" s="76"/>
      <c r="S21" s="15" t="s">
        <v>113</v>
      </c>
      <c r="W21" s="103"/>
    </row>
    <row r="22" ht="30.35" customHeight="1" spans="1:23">
      <c r="A22" s="27"/>
      <c r="B22" s="57" t="s">
        <v>140</v>
      </c>
      <c r="C22" s="58" t="s">
        <v>141</v>
      </c>
      <c r="D22" s="59"/>
      <c r="E22" s="59"/>
      <c r="F22" s="60"/>
      <c r="G22" s="61" t="s">
        <v>142</v>
      </c>
      <c r="H22" s="61"/>
      <c r="I22" s="61"/>
      <c r="J22" s="61" t="s">
        <v>125</v>
      </c>
      <c r="K22" s="61"/>
      <c r="L22" s="61"/>
      <c r="M22" s="61"/>
      <c r="N22" s="77"/>
      <c r="S22" s="15" t="s">
        <v>114</v>
      </c>
      <c r="W22" s="103"/>
    </row>
    <row r="23" ht="30.35" customHeight="1" spans="1:23">
      <c r="A23" s="27"/>
      <c r="B23" s="57" t="s">
        <v>143</v>
      </c>
      <c r="C23" s="58" t="s">
        <v>144</v>
      </c>
      <c r="D23" s="59"/>
      <c r="E23" s="59"/>
      <c r="F23" s="60"/>
      <c r="G23" s="61" t="s">
        <v>142</v>
      </c>
      <c r="H23" s="61"/>
      <c r="I23" s="61"/>
      <c r="J23" s="61" t="s">
        <v>125</v>
      </c>
      <c r="K23" s="61"/>
      <c r="L23" s="61"/>
      <c r="M23" s="61"/>
      <c r="N23" s="77"/>
      <c r="P23" s="103"/>
      <c r="Q23" s="103"/>
      <c r="W23" s="103"/>
    </row>
    <row r="24" ht="30.35" customHeight="1" spans="1:23">
      <c r="A24" s="27"/>
      <c r="B24" s="57"/>
      <c r="C24" s="58"/>
      <c r="D24" s="59"/>
      <c r="E24" s="59"/>
      <c r="F24" s="60"/>
      <c r="G24" s="61"/>
      <c r="H24" s="61"/>
      <c r="I24" s="61"/>
      <c r="J24" s="61"/>
      <c r="K24" s="61"/>
      <c r="L24" s="61"/>
      <c r="M24" s="61"/>
      <c r="N24" s="77"/>
      <c r="P24" s="103"/>
      <c r="Q24" s="103"/>
      <c r="W24" s="103"/>
    </row>
    <row r="25" ht="30.35" customHeight="1" spans="1:23">
      <c r="A25" s="27"/>
      <c r="B25" s="57"/>
      <c r="C25" s="58"/>
      <c r="D25" s="59"/>
      <c r="E25" s="59"/>
      <c r="F25" s="60"/>
      <c r="G25" s="61"/>
      <c r="H25" s="61"/>
      <c r="I25" s="61"/>
      <c r="J25" s="61"/>
      <c r="K25" s="61"/>
      <c r="L25" s="61"/>
      <c r="M25" s="61"/>
      <c r="N25" s="77"/>
      <c r="P25" s="103"/>
      <c r="Q25" s="103"/>
      <c r="W25" s="103"/>
    </row>
    <row r="26" ht="30.35" customHeight="1" spans="1:23">
      <c r="A26" s="27"/>
      <c r="B26" s="57"/>
      <c r="C26" s="58"/>
      <c r="D26" s="59"/>
      <c r="E26" s="59"/>
      <c r="F26" s="60"/>
      <c r="G26" s="61"/>
      <c r="H26" s="61"/>
      <c r="I26" s="61"/>
      <c r="J26" s="61"/>
      <c r="K26" s="61"/>
      <c r="L26" s="61"/>
      <c r="M26" s="61"/>
      <c r="N26" s="77"/>
      <c r="P26" s="103"/>
      <c r="Q26" s="103"/>
      <c r="W26" s="103"/>
    </row>
    <row r="27" ht="30.35" customHeight="1" spans="1:14">
      <c r="A27" s="27"/>
      <c r="B27" s="57"/>
      <c r="C27" s="58"/>
      <c r="D27" s="59"/>
      <c r="E27" s="59"/>
      <c r="F27" s="60"/>
      <c r="G27" s="61"/>
      <c r="H27" s="61"/>
      <c r="I27" s="61"/>
      <c r="J27" s="61"/>
      <c r="K27" s="61"/>
      <c r="L27" s="61"/>
      <c r="M27" s="61"/>
      <c r="N27" s="77"/>
    </row>
    <row r="28" ht="114" customHeight="1" spans="1:14">
      <c r="A28" s="27" t="s">
        <v>115</v>
      </c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104"/>
    </row>
    <row r="29" ht="84" customHeight="1" spans="1:14">
      <c r="A29" s="27" t="s">
        <v>116</v>
      </c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104"/>
    </row>
    <row r="30" ht="127" customHeight="1" spans="1:14">
      <c r="A30" s="27" t="s">
        <v>117</v>
      </c>
      <c r="B30" s="63" t="s">
        <v>118</v>
      </c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105"/>
    </row>
    <row r="31" ht="111.2" customHeight="1" spans="1:14">
      <c r="A31" s="27" t="s">
        <v>119</v>
      </c>
      <c r="B31" s="65" t="s">
        <v>120</v>
      </c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106"/>
    </row>
    <row r="32" ht="76.3" customHeight="1" spans="1:14">
      <c r="A32" s="50" t="s">
        <v>121</v>
      </c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107"/>
    </row>
    <row r="33" ht="17.25" customHeight="1" spans="1:14">
      <c r="A33" s="67" t="s">
        <v>122</v>
      </c>
      <c r="B33" s="20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</row>
  </sheetData>
  <sheetProtection password="C763" sheet="1" objects="1"/>
  <mergeCells count="75">
    <mergeCell ref="A2:N2"/>
    <mergeCell ref="I3:L3"/>
    <mergeCell ref="M3:N3"/>
    <mergeCell ref="B5:C5"/>
    <mergeCell ref="D5:E5"/>
    <mergeCell ref="F5:H5"/>
    <mergeCell ref="J5:K5"/>
    <mergeCell ref="B6:C6"/>
    <mergeCell ref="D6:E6"/>
    <mergeCell ref="F6:H6"/>
    <mergeCell ref="J6:K6"/>
    <mergeCell ref="B7:H7"/>
    <mergeCell ref="J7:K7"/>
    <mergeCell ref="B8:H8"/>
    <mergeCell ref="J8:K8"/>
    <mergeCell ref="B9:N9"/>
    <mergeCell ref="B10:H10"/>
    <mergeCell ref="J10:N10"/>
    <mergeCell ref="B11:H11"/>
    <mergeCell ref="J11:N11"/>
    <mergeCell ref="B12:H12"/>
    <mergeCell ref="J12:N12"/>
    <mergeCell ref="B13:H13"/>
    <mergeCell ref="J13:K13"/>
    <mergeCell ref="L13:M13"/>
    <mergeCell ref="B14:H14"/>
    <mergeCell ref="J14:K14"/>
    <mergeCell ref="L14:M14"/>
    <mergeCell ref="B15:H15"/>
    <mergeCell ref="J15:K15"/>
    <mergeCell ref="L15:M15"/>
    <mergeCell ref="B16:H16"/>
    <mergeCell ref="J16:N16"/>
    <mergeCell ref="C17:H17"/>
    <mergeCell ref="I17:K17"/>
    <mergeCell ref="L17:N17"/>
    <mergeCell ref="C18:E18"/>
    <mergeCell ref="F18:H18"/>
    <mergeCell ref="J18:K18"/>
    <mergeCell ref="L18:M18"/>
    <mergeCell ref="C19:E19"/>
    <mergeCell ref="F19:H19"/>
    <mergeCell ref="J19:K19"/>
    <mergeCell ref="L19:M19"/>
    <mergeCell ref="B20:N20"/>
    <mergeCell ref="C21:F21"/>
    <mergeCell ref="G21:I21"/>
    <mergeCell ref="J21:N21"/>
    <mergeCell ref="C22:F22"/>
    <mergeCell ref="G22:I22"/>
    <mergeCell ref="J22:N22"/>
    <mergeCell ref="C23:F23"/>
    <mergeCell ref="G23:I23"/>
    <mergeCell ref="J23:N23"/>
    <mergeCell ref="C24:F24"/>
    <mergeCell ref="G24:I24"/>
    <mergeCell ref="J24:N24"/>
    <mergeCell ref="C25:F25"/>
    <mergeCell ref="G25:I25"/>
    <mergeCell ref="J25:N25"/>
    <mergeCell ref="C26:F26"/>
    <mergeCell ref="G26:I26"/>
    <mergeCell ref="J26:N26"/>
    <mergeCell ref="C27:F27"/>
    <mergeCell ref="G27:I27"/>
    <mergeCell ref="J27:N27"/>
    <mergeCell ref="B28:N28"/>
    <mergeCell ref="B29:N29"/>
    <mergeCell ref="B30:N30"/>
    <mergeCell ref="B31:N31"/>
    <mergeCell ref="B32:N32"/>
    <mergeCell ref="A33:N33"/>
    <mergeCell ref="A17:A19"/>
    <mergeCell ref="A21:A27"/>
    <mergeCell ref="L5:N8"/>
  </mergeCells>
  <conditionalFormatting sqref="O16">
    <cfRule type="duplicateValues" dxfId="0" priority="2"/>
  </conditionalFormatting>
  <conditionalFormatting sqref="B14:H14 B15:B16">
    <cfRule type="duplicateValues" dxfId="0" priority="4"/>
  </conditionalFormatting>
  <conditionalFormatting sqref="B15:H16 O16">
    <cfRule type="duplicateValues" dxfId="0" priority="1"/>
  </conditionalFormatting>
  <conditionalFormatting sqref="O18:O19 O16">
    <cfRule type="duplicateValues" dxfId="0" priority="3"/>
  </conditionalFormatting>
  <dataValidations count="14">
    <dataValidation type="list" allowBlank="1" showInputMessage="1" showErrorMessage="1" sqref="F5:H5">
      <formula1>"男,女"</formula1>
    </dataValidation>
    <dataValidation type="list" allowBlank="1" showInputMessage="1" showErrorMessage="1" sqref="J6 K6 L6 M6">
      <formula1>"中共党员,共表团员,群众"</formula1>
    </dataValidation>
    <dataValidation type="list" allowBlank="1" showInputMessage="1" showErrorMessage="1" sqref="J7 K7">
      <formula1>"未婚,已婚未育,已婚已育,离异"</formula1>
    </dataValidation>
    <dataValidation type="list" allowBlank="1" showInputMessage="1" showErrorMessage="1" sqref="L7 M7">
      <formula1>"未婚,已婚未育,已婚已育"</formula1>
    </dataValidation>
    <dataValidation type="list" allowBlank="1" showInputMessage="1" showErrorMessage="1" sqref="J13 K13">
      <formula1>$R$3:$R$9</formula1>
    </dataValidation>
    <dataValidation type="list" allowBlank="1" showInputMessage="1" showErrorMessage="1" sqref="N13">
      <formula1>$S$2:$S$22</formula1>
    </dataValidation>
    <dataValidation type="list" allowBlank="1" showInputMessage="1" showErrorMessage="1" sqref="B14:E14 F14 G14:H14">
      <formula1>$P:$P</formula1>
    </dataValidation>
    <dataValidation type="list" allowBlank="1" showInputMessage="1" showErrorMessage="1" sqref="J14 K14">
      <formula1>"解放军,武警部队,无"</formula1>
    </dataValidation>
    <dataValidation type="list" allowBlank="1" showInputMessage="1" showErrorMessage="1" sqref="J15 K15">
      <formula1>"国家队,原武警消防,专职消防,无"</formula1>
    </dataValidation>
    <dataValidation type="list" allowBlank="1" showInputMessage="1" showErrorMessage="1" sqref="J16:N16">
      <formula1>"是，符合二级运动员直招条件,是，符合新闻媒体专业直招条件,否"</formula1>
    </dataValidation>
    <dataValidation allowBlank="1" showInputMessage="1" showErrorMessage="1" sqref="B19"/>
    <dataValidation type="list" allowBlank="1" showInputMessage="1" showErrorMessage="1" sqref="C19:E19 I19 L19:M19">
      <formula1>"√,/"</formula1>
    </dataValidation>
    <dataValidation type="list" allowBlank="1" showInputMessage="1" showErrorMessage="1" sqref="N14:N15">
      <formula1>$S$3:$S$22</formula1>
    </dataValidation>
    <dataValidation type="list" allowBlank="1" showInputMessage="1" showErrorMessage="1" sqref="B15:H16">
      <formula1>"特勤大队,香洲大队,金湾大队,高新大队"</formula1>
    </dataValidation>
  </dataValidations>
  <pageMargins left="0.7" right="0.7" top="0.75" bottom="0.75" header="0.3" footer="0.3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AN3"/>
  <sheetViews>
    <sheetView view="pageBreakPreview" zoomScaleNormal="85" workbookViewId="0">
      <selection activeCell="N3" sqref="N3"/>
    </sheetView>
  </sheetViews>
  <sheetFormatPr defaultColWidth="10.2833333333333" defaultRowHeight="14.25" outlineLevelRow="2"/>
  <cols>
    <col min="1" max="1" width="13.125" style="2" customWidth="1"/>
    <col min="2" max="2" width="14" style="2" customWidth="1"/>
    <col min="3" max="3" width="11.375" style="2" customWidth="1"/>
    <col min="4" max="6" width="6.125" style="2" customWidth="1"/>
    <col min="7" max="7" width="14" style="2" customWidth="1"/>
    <col min="8" max="9" width="11.375" style="2" customWidth="1"/>
    <col min="10" max="10" width="6.125" style="2" customWidth="1"/>
    <col min="11" max="11" width="14" style="2" customWidth="1"/>
    <col min="12" max="12" width="12.75" style="2" customWidth="1"/>
    <col min="13" max="13" width="14" style="2" customWidth="1"/>
    <col min="14" max="14" width="13.5166666666667" style="2" customWidth="1"/>
    <col min="15" max="15" width="11.375" style="2" customWidth="1"/>
    <col min="16" max="17" width="14" style="2" customWidth="1"/>
    <col min="18" max="18" width="18.3833333333333" style="2" customWidth="1"/>
    <col min="19" max="19" width="9.40833333333333" style="2" customWidth="1"/>
    <col min="20" max="20" width="6.125" style="2" customWidth="1"/>
    <col min="21" max="25" width="11.375" style="2" customWidth="1"/>
    <col min="26" max="27" width="12.75" style="2" customWidth="1"/>
    <col min="28" max="28" width="14" style="2" customWidth="1"/>
    <col min="29" max="29" width="11.625" style="2" customWidth="1"/>
    <col min="30" max="32" width="11.375" style="2" customWidth="1"/>
    <col min="33" max="33" width="8.75" style="2" customWidth="1"/>
    <col min="34" max="34" width="10.25" style="2" customWidth="1"/>
    <col min="35" max="35" width="6.125" style="2" customWidth="1"/>
    <col min="36" max="36" width="21.875" style="2" customWidth="1"/>
    <col min="37" max="37" width="47.05" style="2" customWidth="1"/>
    <col min="38" max="38" width="16.625" style="2" customWidth="1"/>
    <col min="39" max="39" width="14" style="2" customWidth="1"/>
    <col min="40" max="16384" width="10.2833333333333" style="2"/>
  </cols>
  <sheetData>
    <row r="1" ht="63" customHeight="1" spans="1:40">
      <c r="A1" s="3" t="s">
        <v>145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</row>
    <row r="2" ht="63" customHeight="1" spans="1:40">
      <c r="A2" s="5" t="s">
        <v>146</v>
      </c>
      <c r="B2" s="5" t="s">
        <v>52</v>
      </c>
      <c r="C2" s="5" t="s">
        <v>43</v>
      </c>
      <c r="D2" s="6" t="s">
        <v>33</v>
      </c>
      <c r="E2" s="7" t="s">
        <v>147</v>
      </c>
      <c r="F2" s="6" t="s">
        <v>44</v>
      </c>
      <c r="G2" s="5" t="s">
        <v>60</v>
      </c>
      <c r="H2" s="7" t="s">
        <v>45</v>
      </c>
      <c r="I2" s="7" t="s">
        <v>53</v>
      </c>
      <c r="J2" s="6" t="s">
        <v>148</v>
      </c>
      <c r="K2" s="6" t="s">
        <v>67</v>
      </c>
      <c r="L2" s="5" t="s">
        <v>71</v>
      </c>
      <c r="M2" s="5" t="s">
        <v>149</v>
      </c>
      <c r="N2" s="5" t="s">
        <v>72</v>
      </c>
      <c r="O2" s="5" t="s">
        <v>77</v>
      </c>
      <c r="P2" s="5" t="s">
        <v>81</v>
      </c>
      <c r="Q2" s="5" t="s">
        <v>86</v>
      </c>
      <c r="R2" s="5" t="s">
        <v>82</v>
      </c>
      <c r="S2" s="5" t="s">
        <v>150</v>
      </c>
      <c r="T2" s="6" t="s">
        <v>88</v>
      </c>
      <c r="U2" s="5" t="s">
        <v>91</v>
      </c>
      <c r="V2" s="6" t="s">
        <v>151</v>
      </c>
      <c r="W2" s="5" t="s">
        <v>95</v>
      </c>
      <c r="X2" s="6" t="s">
        <v>152</v>
      </c>
      <c r="Y2" s="12" t="s">
        <v>90</v>
      </c>
      <c r="Z2" s="12" t="s">
        <v>94</v>
      </c>
      <c r="AA2" s="12" t="s">
        <v>97</v>
      </c>
      <c r="AB2" s="5" t="s">
        <v>98</v>
      </c>
      <c r="AC2" s="6" t="s">
        <v>11</v>
      </c>
      <c r="AD2" s="6" t="s">
        <v>12</v>
      </c>
      <c r="AE2" s="6" t="s">
        <v>13</v>
      </c>
      <c r="AF2" s="6" t="s">
        <v>153</v>
      </c>
      <c r="AG2" s="6" t="s">
        <v>15</v>
      </c>
      <c r="AH2" s="6" t="s">
        <v>16</v>
      </c>
      <c r="AI2" s="6" t="s">
        <v>154</v>
      </c>
      <c r="AJ2" s="6" t="s">
        <v>155</v>
      </c>
      <c r="AK2" s="5" t="s">
        <v>156</v>
      </c>
      <c r="AL2" s="5" t="s">
        <v>157</v>
      </c>
      <c r="AM2" s="5" t="s">
        <v>158</v>
      </c>
      <c r="AN2" s="6" t="s">
        <v>121</v>
      </c>
    </row>
    <row r="3" s="1" customFormat="1" ht="112" customHeight="1" spans="1:40">
      <c r="A3" s="8">
        <f>'报名表（考生填写）'!B5</f>
        <v>0</v>
      </c>
      <c r="B3" s="9">
        <f>'报名表（考生填写）'!B7</f>
        <v>0</v>
      </c>
      <c r="C3" s="10" t="str">
        <f>'报名表（考生填写）'!B6</f>
        <v/>
      </c>
      <c r="D3" s="9" t="str">
        <f>'报名表（考生填写）'!F5</f>
        <v/>
      </c>
      <c r="E3" s="9">
        <f>'报名表（考生填写）'!J5</f>
        <v>0</v>
      </c>
      <c r="F3" s="9">
        <f>'报名表（考生填写）'!F6</f>
        <v>0</v>
      </c>
      <c r="G3" s="9">
        <f>'报名表（考生填写）'!B8</f>
        <v>0</v>
      </c>
      <c r="H3" s="9">
        <f>'报名表（考生填写）'!J6</f>
        <v>0</v>
      </c>
      <c r="I3" s="9">
        <f>'报名表（考生填写）'!J7</f>
        <v>0</v>
      </c>
      <c r="J3" s="9">
        <f>'报名表（考生填写）'!J8</f>
        <v>0</v>
      </c>
      <c r="K3" s="9">
        <f>'报名表（考生填写）'!B9</f>
        <v>0</v>
      </c>
      <c r="L3" s="9">
        <f>'报名表（考生填写）'!B10</f>
        <v>0</v>
      </c>
      <c r="M3" s="9">
        <f>'报名表（考生填写）'!B11</f>
        <v>0</v>
      </c>
      <c r="N3" s="11">
        <f>'报名表（考生填写）'!J10</f>
        <v>0</v>
      </c>
      <c r="O3" s="9">
        <f>'报名表（考生填写）'!J11</f>
        <v>0</v>
      </c>
      <c r="P3" s="9">
        <f>'报名表（考生填写）'!B12</f>
        <v>0</v>
      </c>
      <c r="Q3" s="9">
        <f>'报名表（考生填写）'!B13</f>
        <v>0</v>
      </c>
      <c r="R3" s="9">
        <f>'报名表（考生填写）'!J12</f>
        <v>0</v>
      </c>
      <c r="S3" s="9">
        <f>'报名表（考生填写）'!J13</f>
        <v>0</v>
      </c>
      <c r="T3" s="9">
        <f>'报名表（考生填写）'!N13</f>
        <v>0</v>
      </c>
      <c r="U3" s="9">
        <f>'报名表（考生填写）'!J14</f>
        <v>0</v>
      </c>
      <c r="V3" s="9">
        <f>'报名表（考生填写）'!N14</f>
        <v>0</v>
      </c>
      <c r="W3" s="9">
        <f>'报名表（考生填写）'!J15</f>
        <v>0</v>
      </c>
      <c r="X3" s="9">
        <f>'报名表（考生填写）'!N15</f>
        <v>0</v>
      </c>
      <c r="Y3" s="9">
        <f>'报名表（考生填写）'!B14</f>
        <v>0</v>
      </c>
      <c r="Z3" s="9">
        <f>'报名表（考生填写）'!B15</f>
        <v>0</v>
      </c>
      <c r="AA3" s="9">
        <f>'报名表（考生填写）'!B16</f>
        <v>0</v>
      </c>
      <c r="AB3" s="9">
        <f>'报名表（考生填写）'!J16</f>
        <v>0</v>
      </c>
      <c r="AC3" s="9" t="str">
        <f>'报名表（考生填写）'!B19</f>
        <v>√</v>
      </c>
      <c r="AD3" s="9">
        <f>'报名表（考生填写）'!C19</f>
        <v>0</v>
      </c>
      <c r="AE3" s="9" t="str">
        <f>'报名表（考生填写）'!F19</f>
        <v/>
      </c>
      <c r="AF3" s="9">
        <f>'报名表（考生填写）'!I19</f>
        <v>0</v>
      </c>
      <c r="AG3" s="9" t="str">
        <f>'报名表（考生填写）'!J19</f>
        <v/>
      </c>
      <c r="AH3" s="9">
        <f>'报名表（考生填写）'!L19</f>
        <v>0</v>
      </c>
      <c r="AI3" s="9" t="str">
        <f>'报名表（考生填写）'!N19</f>
        <v/>
      </c>
      <c r="AJ3" s="9">
        <f>'报名表（考生填写）'!B20</f>
        <v>0</v>
      </c>
      <c r="AK3" s="8" t="str">
        <f>'报名表（考生填写）'!B22&amp;","&amp;'报名表（考生填写）'!C22&amp;","&amp;'报名表（考生填写）'!G22&amp;","&amp;'报名表（考生填写）'!J22&amp;CHAR(10)&amp;'报名表（考生填写）'!B23&amp;","&amp;'报名表（考生填写）'!C23&amp;","&amp;'报名表（考生填写）'!G23&amp;","&amp;'报名表（考生填写）'!J23&amp;CHAR(10)&amp;'报名表（考生填写）'!B24&amp;","&amp;'报名表（考生填写）'!C24&amp;","&amp;'报名表（考生填写）'!G24&amp;","&amp;'报名表（考生填写）'!J24&amp;CHAR(10)&amp;'报名表（考生填写）'!B25&amp;","&amp;'报名表（考生填写）'!C25&amp;","&amp;'报名表（考生填写）'!G25&amp;","&amp;'报名表（考生填写）'!J25&amp;CHAR(10)&amp;'报名表（考生填写）'!B26&amp;","&amp;'报名表（考生填写）'!C26&amp;","&amp;'报名表（考生填写）'!G26&amp;","&amp;'报名表（考生填写）'!J26&amp;CHAR(10)&amp;'报名表（考生填写）'!B27&amp;","&amp;'报名表（考生填写）'!C27&amp;","&amp;'报名表（考生填写）'!G27&amp;","&amp;'报名表（考生填写）'!J27</f>
        <v>,,,
,,,
,,,
,,,
,,,
,,,</v>
      </c>
      <c r="AL3" s="9">
        <f>'报名表（考生填写）'!B28</f>
        <v>0</v>
      </c>
      <c r="AM3" s="9">
        <f>'报名表（考生填写）'!B29</f>
        <v>0</v>
      </c>
      <c r="AN3" s="9"/>
    </row>
  </sheetData>
  <sheetProtection password="C763" sheet="1" objects="1"/>
  <mergeCells count="1">
    <mergeCell ref="A1:AN1"/>
  </mergeCells>
  <pageMargins left="0.7" right="0.7" top="0.75" bottom="0.75" header="0.3" footer="0.3"/>
  <pageSetup paperSize="9" scale="2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报名表（考生填写）</vt:lpstr>
      <vt:lpstr>填写说明</vt:lpstr>
      <vt:lpstr>数据表（不需要填写）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CT祥</dc:creator>
  <cp:lastModifiedBy>CT祥</cp:lastModifiedBy>
  <dcterms:created xsi:type="dcterms:W3CDTF">2023-08-03T12:29:00Z</dcterms:created>
  <dcterms:modified xsi:type="dcterms:W3CDTF">2024-07-17T03:15:32Z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2024-05-22T06:39:38Z</vt:filetime>
  </property>
  <property fmtid="{D5CDD505-2E9C-101B-9397-08002B2CF9AE}" pid="4" name="KSOProductBuildVer">
    <vt:lpwstr>2052-12.1.0.16929</vt:lpwstr>
  </property>
  <property fmtid="{D5CDD505-2E9C-101B-9397-08002B2CF9AE}" pid="5" name="ICV">
    <vt:lpwstr>1873F2936878456896958A7C9E0F6E5D_13</vt:lpwstr>
  </property>
</Properties>
</file>