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6673_66b48d12e7df9" sheetId="1" r:id="rId1"/>
  </sheets>
  <definedNames>
    <definedName name="_xlnm._FilterDatabase" localSheetId="0" hidden="1">'6673_66b48d12e7df9'!$A$3:$F$105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<sst xmlns="http://schemas.openxmlformats.org/spreadsheetml/2006/main" count="212" uniqueCount="118">
  <si>
    <t>附件2：</t>
  </si>
  <si>
    <t>儋州市人民医院（儋州市人民医院医疗集团总院）2024年面向社会公开招聘员额制工作人员报名资格初审未通过人员名单</t>
  </si>
  <si>
    <t>序号</t>
  </si>
  <si>
    <t>岗位代码</t>
  </si>
  <si>
    <t>岗位名称</t>
  </si>
  <si>
    <t>姓名</t>
  </si>
  <si>
    <t>报考号</t>
  </si>
  <si>
    <t>备注</t>
  </si>
  <si>
    <t>院感办专职人员</t>
  </si>
  <si>
    <t>667320240801110207135113</t>
  </si>
  <si>
    <t>667320240805134211135706</t>
  </si>
  <si>
    <t>667320240807211130136001</t>
  </si>
  <si>
    <t>心理治疗师</t>
  </si>
  <si>
    <t>667320240802115308135337</t>
  </si>
  <si>
    <t>康复医学科技师</t>
  </si>
  <si>
    <t>667320240801090300135045</t>
  </si>
  <si>
    <t>667320240801115927135134</t>
  </si>
  <si>
    <t>667320240803085503135466</t>
  </si>
  <si>
    <t>667320240803142142135484</t>
  </si>
  <si>
    <t>667320240803213918135533</t>
  </si>
  <si>
    <t>667320240804162211135600</t>
  </si>
  <si>
    <t>667320240804183814135610</t>
  </si>
  <si>
    <t>667320240805104437135686</t>
  </si>
  <si>
    <t>667320240806212437135864</t>
  </si>
  <si>
    <t>667320240806213210135866</t>
  </si>
  <si>
    <t>667320240807125340135935</t>
  </si>
  <si>
    <t>667320240808020241136043</t>
  </si>
  <si>
    <t>临床护士</t>
  </si>
  <si>
    <t>667320240801090550135051</t>
  </si>
  <si>
    <t>667320240801104042135099</t>
  </si>
  <si>
    <t>667320240801104549135101</t>
  </si>
  <si>
    <t>667320240801110352135114</t>
  </si>
  <si>
    <t>667320240801144715135174</t>
  </si>
  <si>
    <t>667320240801193659135253</t>
  </si>
  <si>
    <t>667320240802091744135313</t>
  </si>
  <si>
    <t>667320240802124205135348</t>
  </si>
  <si>
    <t>667320240802160947135387</t>
  </si>
  <si>
    <t>667320240803134156135480</t>
  </si>
  <si>
    <t>667320240803163618135504</t>
  </si>
  <si>
    <t>667320240803183523135518</t>
  </si>
  <si>
    <t>667320240803235558135552</t>
  </si>
  <si>
    <t>667320240804092920135566</t>
  </si>
  <si>
    <t>667320240804105039135572</t>
  </si>
  <si>
    <t>667320240804121517135578</t>
  </si>
  <si>
    <t>667320240804161519135599</t>
  </si>
  <si>
    <t>667320240804164131135601</t>
  </si>
  <si>
    <t>667320240804225329135647</t>
  </si>
  <si>
    <t>667320240805185929135746</t>
  </si>
  <si>
    <t>667320240806015118135790</t>
  </si>
  <si>
    <t>667320240806131120135816</t>
  </si>
  <si>
    <t>667320240806153539135830</t>
  </si>
  <si>
    <t>667320240806162805135836</t>
  </si>
  <si>
    <t>667320240807110304135918</t>
  </si>
  <si>
    <t>667320240807120636135929</t>
  </si>
  <si>
    <t>667320240807182901135972</t>
  </si>
  <si>
    <t>667320240807203242135992</t>
  </si>
  <si>
    <t>667320240807204720135995</t>
  </si>
  <si>
    <t>667320240807212031136003</t>
  </si>
  <si>
    <t>667320240807214216136009</t>
  </si>
  <si>
    <t>667320240808011636136039</t>
  </si>
  <si>
    <t>667320240808013351136041</t>
  </si>
  <si>
    <t>667320240808091909136068</t>
  </si>
  <si>
    <t>667320240808102205136078</t>
  </si>
  <si>
    <t>667320240808105229136084</t>
  </si>
  <si>
    <t>667320240808110307136089</t>
  </si>
  <si>
    <t>药品调剂员</t>
  </si>
  <si>
    <t>667320240801090613135053</t>
  </si>
  <si>
    <t>667320240801111024135118</t>
  </si>
  <si>
    <t>667320240801164749135211</t>
  </si>
  <si>
    <t>667320240802111015135330</t>
  </si>
  <si>
    <t>667320240803173510135513</t>
  </si>
  <si>
    <t>667320240804210110135629</t>
  </si>
  <si>
    <t>667320240804215213135640</t>
  </si>
  <si>
    <t>667320240806180019135844</t>
  </si>
  <si>
    <t>667320240807090251135902</t>
  </si>
  <si>
    <t>667320240807202532135990</t>
  </si>
  <si>
    <t>667320240807203021135991</t>
  </si>
  <si>
    <t>网络工程师</t>
  </si>
  <si>
    <t>667320240801093650135073</t>
  </si>
  <si>
    <t>667320240801122713135140</t>
  </si>
  <si>
    <t>667320240801173330135220</t>
  </si>
  <si>
    <t>667320240801213054135279</t>
  </si>
  <si>
    <t>667320240802234406135454</t>
  </si>
  <si>
    <t>667320240804220737135644</t>
  </si>
  <si>
    <t>667320240805170542135733</t>
  </si>
  <si>
    <t>667320240806101021135804</t>
  </si>
  <si>
    <t>667320240806160837135834</t>
  </si>
  <si>
    <t>667320240807085339135901</t>
  </si>
  <si>
    <t>667320240807145524135940</t>
  </si>
  <si>
    <t>管理人员1</t>
  </si>
  <si>
    <t>667320240801113757135127</t>
  </si>
  <si>
    <t>667320240801130348135151</t>
  </si>
  <si>
    <t>667320240801132152135156</t>
  </si>
  <si>
    <t>667320240801143712135168</t>
  </si>
  <si>
    <t>667320240801154636135189</t>
  </si>
  <si>
    <t>667320240801164230135208</t>
  </si>
  <si>
    <t>667320240802105533135329</t>
  </si>
  <si>
    <t>667320240802120417135340</t>
  </si>
  <si>
    <t>667320240803190805135521</t>
  </si>
  <si>
    <t>667320240804141311135589</t>
  </si>
  <si>
    <t>667320240804201319135624</t>
  </si>
  <si>
    <t>667320240804213141135637</t>
  </si>
  <si>
    <t>667320240805085021135665</t>
  </si>
  <si>
    <t>667320240805095641135673</t>
  </si>
  <si>
    <t>667320240805134755135708</t>
  </si>
  <si>
    <t>667320240806005620135786</t>
  </si>
  <si>
    <t>667320240806103308135806</t>
  </si>
  <si>
    <t>667320240806191240135851</t>
  </si>
  <si>
    <t>667320240806204709135858</t>
  </si>
  <si>
    <t>667320240806215657135871</t>
  </si>
  <si>
    <t>667320240808010122136038</t>
  </si>
  <si>
    <t>667320240808091906136067</t>
  </si>
  <si>
    <t>667320240808093852136071</t>
  </si>
  <si>
    <t>667320240808114527136097</t>
  </si>
  <si>
    <t>管理人员2</t>
  </si>
  <si>
    <t>667320240801091925135063</t>
  </si>
  <si>
    <t>667320240801094028135076</t>
  </si>
  <si>
    <t>667320240801105149135110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</si>
</sst>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zoomScaleSheetLayoutView="60" workbookViewId="0">
      <selection activeCell="K11" sqref="K11"/>
    </sheetView>
  </sheetViews>
  <sheetFormatPr defaultColWidth="9" defaultRowHeight="13.5" outlineLevelCol="5"/>
  <cols>
    <col min="2" max="2" width="8.875" customWidth="1"/>
    <col min="3" max="3" width="17.875" customWidth="1"/>
    <col min="4" max="4" width="12.5" customWidth="1"/>
    <col min="5" max="5" width="26" style="3" customWidth="1"/>
    <col min="6" max="16384" width="9" style="3"/>
  </cols>
  <sheetData>
    <row r="1" spans="1:1">
      <c r="A1" t="s">
        <v>0</v>
      </c>
    </row>
    <row r="2" ht="55" customHeight="1" spans="1:6">
      <c r="A2" s="4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0" customHeight="1" spans="1:6">
      <c r="A4" s="7">
        <v>1</v>
      </c>
      <c r="B4" s="8" t="str">
        <f>"02"</f>
        <v>02</v>
      </c>
      <c r="C4" s="8" t="s">
        <v>8</v>
      </c>
      <c r="D4" s="7" t="str">
        <f>"李子春"</f>
        <v>李子春</v>
      </c>
      <c r="E4" s="7" t="s">
        <v>9</v>
      </c>
      <c r="F4" s="7"/>
    </row>
    <row r="5" s="2" customFormat="1" ht="30" customHeight="1" spans="1:6">
      <c r="A5" s="7">
        <v>2</v>
      </c>
      <c r="B5" s="8" t="str">
        <f>"02"</f>
        <v>02</v>
      </c>
      <c r="C5" s="8" t="s">
        <v>8</v>
      </c>
      <c r="D5" s="7" t="str">
        <f>"王秀娟"</f>
        <v>王秀娟</v>
      </c>
      <c r="E5" s="7" t="s">
        <v>10</v>
      </c>
      <c r="F5" s="7"/>
    </row>
    <row r="6" s="2" customFormat="1" ht="30" customHeight="1" spans="1:6">
      <c r="A6" s="7">
        <v>3</v>
      </c>
      <c r="B6" s="8" t="str">
        <f>"02"</f>
        <v>02</v>
      </c>
      <c r="C6" s="8" t="s">
        <v>8</v>
      </c>
      <c r="D6" s="7" t="str">
        <f>"李海浪"</f>
        <v>李海浪</v>
      </c>
      <c r="E6" s="7" t="s">
        <v>11</v>
      </c>
      <c r="F6" s="7"/>
    </row>
    <row r="7" s="2" customFormat="1" ht="30" customHeight="1" spans="1:6">
      <c r="A7" s="7">
        <v>4</v>
      </c>
      <c r="B7" s="8" t="str">
        <f>"03"</f>
        <v>03</v>
      </c>
      <c r="C7" s="8" t="s">
        <v>12</v>
      </c>
      <c r="D7" s="7" t="str">
        <f>"李嘉欣"</f>
        <v>李嘉欣</v>
      </c>
      <c r="E7" s="7" t="s">
        <v>13</v>
      </c>
      <c r="F7" s="7"/>
    </row>
    <row r="8" s="2" customFormat="1" ht="30" customHeight="1" spans="1:6">
      <c r="A8" s="7">
        <v>5</v>
      </c>
      <c r="B8" s="8" t="str">
        <f t="shared" ref="B8:B19" si="0">"04"</f>
        <v>04</v>
      </c>
      <c r="C8" s="8" t="s">
        <v>14</v>
      </c>
      <c r="D8" s="7" t="str">
        <f>"谢承芳"</f>
        <v>谢承芳</v>
      </c>
      <c r="E8" s="7" t="s">
        <v>15</v>
      </c>
      <c r="F8" s="7"/>
    </row>
    <row r="9" s="2" customFormat="1" ht="30" customHeight="1" spans="1:6">
      <c r="A9" s="7">
        <v>6</v>
      </c>
      <c r="B9" s="8" t="str">
        <f t="shared" si="0"/>
        <v>04</v>
      </c>
      <c r="C9" s="8" t="s">
        <v>14</v>
      </c>
      <c r="D9" s="7" t="str">
        <f>"许雪静"</f>
        <v>许雪静</v>
      </c>
      <c r="E9" s="7" t="s">
        <v>16</v>
      </c>
      <c r="F9" s="7"/>
    </row>
    <row r="10" s="2" customFormat="1" ht="30" customHeight="1" spans="1:6">
      <c r="A10" s="7">
        <v>7</v>
      </c>
      <c r="B10" s="8" t="str">
        <f t="shared" si="0"/>
        <v>04</v>
      </c>
      <c r="C10" s="8" t="s">
        <v>14</v>
      </c>
      <c r="D10" s="7" t="str">
        <f>"邓二木"</f>
        <v>邓二木</v>
      </c>
      <c r="E10" s="7" t="s">
        <v>17</v>
      </c>
      <c r="F10" s="7"/>
    </row>
    <row r="11" s="2" customFormat="1" ht="30" customHeight="1" spans="1:6">
      <c r="A11" s="7">
        <v>8</v>
      </c>
      <c r="B11" s="8" t="str">
        <f t="shared" si="0"/>
        <v>04</v>
      </c>
      <c r="C11" s="8" t="s">
        <v>14</v>
      </c>
      <c r="D11" s="7" t="str">
        <f>"韩子戬"</f>
        <v>韩子戬</v>
      </c>
      <c r="E11" s="7" t="s">
        <v>18</v>
      </c>
      <c r="F11" s="7"/>
    </row>
    <row r="12" s="2" customFormat="1" ht="30" customHeight="1" spans="1:6">
      <c r="A12" s="7">
        <v>9</v>
      </c>
      <c r="B12" s="8" t="str">
        <f t="shared" si="0"/>
        <v>04</v>
      </c>
      <c r="C12" s="8" t="s">
        <v>14</v>
      </c>
      <c r="D12" s="7" t="str">
        <f>"黄文发"</f>
        <v>黄文发</v>
      </c>
      <c r="E12" s="7" t="s">
        <v>19</v>
      </c>
      <c r="F12" s="7"/>
    </row>
    <row r="13" s="2" customFormat="1" ht="30" customHeight="1" spans="1:6">
      <c r="A13" s="7">
        <v>10</v>
      </c>
      <c r="B13" s="8" t="str">
        <f t="shared" si="0"/>
        <v>04</v>
      </c>
      <c r="C13" s="8" t="s">
        <v>14</v>
      </c>
      <c r="D13" s="7" t="str">
        <f>"甘芃蓉"</f>
        <v>甘芃蓉</v>
      </c>
      <c r="E13" s="7" t="s">
        <v>20</v>
      </c>
      <c r="F13" s="7"/>
    </row>
    <row r="14" s="2" customFormat="1" ht="30" customHeight="1" spans="1:6">
      <c r="A14" s="7">
        <v>11</v>
      </c>
      <c r="B14" s="8" t="str">
        <f t="shared" si="0"/>
        <v>04</v>
      </c>
      <c r="C14" s="8" t="s">
        <v>14</v>
      </c>
      <c r="D14" s="7" t="str">
        <f>"羊金丹"</f>
        <v>羊金丹</v>
      </c>
      <c r="E14" s="7" t="s">
        <v>21</v>
      </c>
      <c r="F14" s="7"/>
    </row>
    <row r="15" s="2" customFormat="1" ht="30" customHeight="1" spans="1:6">
      <c r="A15" s="7">
        <v>12</v>
      </c>
      <c r="B15" s="8" t="str">
        <f t="shared" si="0"/>
        <v>04</v>
      </c>
      <c r="C15" s="8" t="s">
        <v>14</v>
      </c>
      <c r="D15" s="7" t="str">
        <f>"白诗萍"</f>
        <v>白诗萍</v>
      </c>
      <c r="E15" s="7" t="s">
        <v>22</v>
      </c>
      <c r="F15" s="7"/>
    </row>
    <row r="16" s="2" customFormat="1" ht="30" customHeight="1" spans="1:6">
      <c r="A16" s="7">
        <v>13</v>
      </c>
      <c r="B16" s="8" t="str">
        <f t="shared" si="0"/>
        <v>04</v>
      </c>
      <c r="C16" s="8" t="s">
        <v>14</v>
      </c>
      <c r="D16" s="7" t="str">
        <f>"陈德宏"</f>
        <v>陈德宏</v>
      </c>
      <c r="E16" s="7" t="s">
        <v>23</v>
      </c>
      <c r="F16" s="7"/>
    </row>
    <row r="17" s="2" customFormat="1" ht="30" customHeight="1" spans="1:6">
      <c r="A17" s="7">
        <v>14</v>
      </c>
      <c r="B17" s="8" t="str">
        <f t="shared" si="0"/>
        <v>04</v>
      </c>
      <c r="C17" s="8" t="s">
        <v>14</v>
      </c>
      <c r="D17" s="7" t="str">
        <f>"王安娇"</f>
        <v>王安娇</v>
      </c>
      <c r="E17" s="7" t="s">
        <v>24</v>
      </c>
      <c r="F17" s="7"/>
    </row>
    <row r="18" s="2" customFormat="1" ht="30" customHeight="1" spans="1:6">
      <c r="A18" s="7">
        <v>15</v>
      </c>
      <c r="B18" s="8" t="str">
        <f t="shared" si="0"/>
        <v>04</v>
      </c>
      <c r="C18" s="8" t="s">
        <v>14</v>
      </c>
      <c r="D18" s="7" t="str">
        <f>"温电雷"</f>
        <v>温电雷</v>
      </c>
      <c r="E18" s="7" t="s">
        <v>25</v>
      </c>
      <c r="F18" s="7"/>
    </row>
    <row r="19" s="2" customFormat="1" ht="30" customHeight="1" spans="1:6">
      <c r="A19" s="7">
        <v>16</v>
      </c>
      <c r="B19" s="8" t="str">
        <f t="shared" si="0"/>
        <v>04</v>
      </c>
      <c r="C19" s="8" t="s">
        <v>14</v>
      </c>
      <c r="D19" s="7" t="str">
        <f>"罗智林"</f>
        <v>罗智林</v>
      </c>
      <c r="E19" s="7" t="s">
        <v>26</v>
      </c>
      <c r="F19" s="7"/>
    </row>
    <row r="20" s="2" customFormat="1" ht="30" customHeight="1" spans="1:6">
      <c r="A20" s="7">
        <v>17</v>
      </c>
      <c r="B20" s="8" t="str">
        <f t="shared" ref="B20:B27" si="1">"05"</f>
        <v>05</v>
      </c>
      <c r="C20" s="8" t="s">
        <v>27</v>
      </c>
      <c r="D20" s="7" t="str">
        <f>"王秀珍"</f>
        <v>王秀珍</v>
      </c>
      <c r="E20" s="7" t="s">
        <v>28</v>
      </c>
      <c r="F20" s="7"/>
    </row>
    <row r="21" s="2" customFormat="1" ht="30" customHeight="1" spans="1:6">
      <c r="A21" s="7">
        <v>18</v>
      </c>
      <c r="B21" s="8" t="str">
        <f t="shared" si="1"/>
        <v>05</v>
      </c>
      <c r="C21" s="8" t="s">
        <v>27</v>
      </c>
      <c r="D21" s="7" t="str">
        <f>"林钰冉"</f>
        <v>林钰冉</v>
      </c>
      <c r="E21" s="7" t="s">
        <v>29</v>
      </c>
      <c r="F21" s="7"/>
    </row>
    <row r="22" s="2" customFormat="1" ht="30" customHeight="1" spans="1:6">
      <c r="A22" s="7">
        <v>19</v>
      </c>
      <c r="B22" s="8" t="str">
        <f t="shared" si="1"/>
        <v>05</v>
      </c>
      <c r="C22" s="8" t="s">
        <v>27</v>
      </c>
      <c r="D22" s="7" t="str">
        <f>"陈宇婷"</f>
        <v>陈宇婷</v>
      </c>
      <c r="E22" s="7" t="s">
        <v>30</v>
      </c>
      <c r="F22" s="7"/>
    </row>
    <row r="23" s="2" customFormat="1" ht="30" customHeight="1" spans="1:6">
      <c r="A23" s="7">
        <v>20</v>
      </c>
      <c r="B23" s="8" t="str">
        <f t="shared" si="1"/>
        <v>05</v>
      </c>
      <c r="C23" s="8" t="s">
        <v>27</v>
      </c>
      <c r="D23" s="7" t="str">
        <f>"李婷"</f>
        <v>李婷</v>
      </c>
      <c r="E23" s="7" t="s">
        <v>31</v>
      </c>
      <c r="F23" s="7"/>
    </row>
    <row r="24" s="2" customFormat="1" ht="30" customHeight="1" spans="1:6">
      <c r="A24" s="7">
        <v>21</v>
      </c>
      <c r="B24" s="8" t="str">
        <f t="shared" si="1"/>
        <v>05</v>
      </c>
      <c r="C24" s="8" t="s">
        <v>27</v>
      </c>
      <c r="D24" s="7" t="str">
        <f>"潘孝宝"</f>
        <v>潘孝宝</v>
      </c>
      <c r="E24" s="7" t="s">
        <v>32</v>
      </c>
      <c r="F24" s="7"/>
    </row>
    <row r="25" s="2" customFormat="1" ht="30" customHeight="1" spans="1:6">
      <c r="A25" s="7">
        <v>22</v>
      </c>
      <c r="B25" s="8" t="str">
        <f t="shared" si="1"/>
        <v>05</v>
      </c>
      <c r="C25" s="8" t="s">
        <v>27</v>
      </c>
      <c r="D25" s="7" t="str">
        <f>"杨珍"</f>
        <v>杨珍</v>
      </c>
      <c r="E25" s="7" t="s">
        <v>33</v>
      </c>
      <c r="F25" s="7"/>
    </row>
    <row r="26" s="2" customFormat="1" ht="30" customHeight="1" spans="1:6">
      <c r="A26" s="7">
        <v>23</v>
      </c>
      <c r="B26" s="8" t="str">
        <f t="shared" si="1"/>
        <v>05</v>
      </c>
      <c r="C26" s="8" t="s">
        <v>27</v>
      </c>
      <c r="D26" s="7" t="str">
        <f>"黎族玲"</f>
        <v>黎族玲</v>
      </c>
      <c r="E26" s="7" t="s">
        <v>34</v>
      </c>
      <c r="F26" s="7"/>
    </row>
    <row r="27" s="2" customFormat="1" ht="30" customHeight="1" spans="1:6">
      <c r="A27" s="7">
        <v>24</v>
      </c>
      <c r="B27" s="8" t="str">
        <f t="shared" si="1"/>
        <v>05</v>
      </c>
      <c r="C27" s="8" t="s">
        <v>27</v>
      </c>
      <c r="D27" s="7" t="str">
        <f>"吴晶晶"</f>
        <v>吴晶晶</v>
      </c>
      <c r="E27" s="7" t="s">
        <v>35</v>
      </c>
      <c r="F27" s="7"/>
    </row>
    <row r="28" s="2" customFormat="1" ht="30" customHeight="1" spans="1:6">
      <c r="A28" s="7">
        <v>25</v>
      </c>
      <c r="B28" s="8" t="str">
        <f t="shared" ref="B28:B56" si="2">"05"</f>
        <v>05</v>
      </c>
      <c r="C28" s="8" t="s">
        <v>27</v>
      </c>
      <c r="D28" s="7" t="str">
        <f>"罗丽荣"</f>
        <v>罗丽荣</v>
      </c>
      <c r="E28" s="7" t="s">
        <v>36</v>
      </c>
      <c r="F28" s="7"/>
    </row>
    <row r="29" s="2" customFormat="1" ht="30" customHeight="1" spans="1:6">
      <c r="A29" s="7">
        <v>26</v>
      </c>
      <c r="B29" s="8" t="str">
        <f t="shared" si="2"/>
        <v>05</v>
      </c>
      <c r="C29" s="8" t="s">
        <v>27</v>
      </c>
      <c r="D29" s="7" t="str">
        <f>"施石岸"</f>
        <v>施石岸</v>
      </c>
      <c r="E29" s="7" t="s">
        <v>37</v>
      </c>
      <c r="F29" s="7"/>
    </row>
    <row r="30" s="2" customFormat="1" ht="30" customHeight="1" spans="1:6">
      <c r="A30" s="7">
        <v>27</v>
      </c>
      <c r="B30" s="8" t="str">
        <f t="shared" si="2"/>
        <v>05</v>
      </c>
      <c r="C30" s="8" t="s">
        <v>27</v>
      </c>
      <c r="D30" s="7" t="str">
        <f>"米合日阿依·图尔荪"</f>
        <v>米合日阿依·图尔荪</v>
      </c>
      <c r="E30" s="7" t="s">
        <v>38</v>
      </c>
      <c r="F30" s="7"/>
    </row>
    <row r="31" s="2" customFormat="1" ht="30" customHeight="1" spans="1:6">
      <c r="A31" s="7">
        <v>28</v>
      </c>
      <c r="B31" s="8" t="str">
        <f t="shared" si="2"/>
        <v>05</v>
      </c>
      <c r="C31" s="8" t="s">
        <v>27</v>
      </c>
      <c r="D31" s="7" t="str">
        <f>"符秀柳"</f>
        <v>符秀柳</v>
      </c>
      <c r="E31" s="7" t="s">
        <v>39</v>
      </c>
      <c r="F31" s="7"/>
    </row>
    <row r="32" s="2" customFormat="1" ht="30" customHeight="1" spans="1:6">
      <c r="A32" s="7">
        <v>29</v>
      </c>
      <c r="B32" s="8" t="str">
        <f t="shared" si="2"/>
        <v>05</v>
      </c>
      <c r="C32" s="8" t="s">
        <v>27</v>
      </c>
      <c r="D32" s="7" t="str">
        <f>"符慧玲"</f>
        <v>符慧玲</v>
      </c>
      <c r="E32" s="7" t="s">
        <v>40</v>
      </c>
      <c r="F32" s="7"/>
    </row>
    <row r="33" s="2" customFormat="1" ht="30" customHeight="1" spans="1:6">
      <c r="A33" s="7">
        <v>30</v>
      </c>
      <c r="B33" s="8" t="str">
        <f t="shared" si="2"/>
        <v>05</v>
      </c>
      <c r="C33" s="8" t="s">
        <v>27</v>
      </c>
      <c r="D33" s="7" t="str">
        <f>"蔡博芳"</f>
        <v>蔡博芳</v>
      </c>
      <c r="E33" s="7" t="s">
        <v>41</v>
      </c>
      <c r="F33" s="7"/>
    </row>
    <row r="34" s="2" customFormat="1" ht="30" customHeight="1" spans="1:6">
      <c r="A34" s="7">
        <v>31</v>
      </c>
      <c r="B34" s="8" t="str">
        <f t="shared" si="2"/>
        <v>05</v>
      </c>
      <c r="C34" s="8" t="s">
        <v>27</v>
      </c>
      <c r="D34" s="7" t="str">
        <f>"何朝威"</f>
        <v>何朝威</v>
      </c>
      <c r="E34" s="7" t="s">
        <v>42</v>
      </c>
      <c r="F34" s="7"/>
    </row>
    <row r="35" s="2" customFormat="1" ht="30" customHeight="1" spans="1:6">
      <c r="A35" s="7">
        <v>32</v>
      </c>
      <c r="B35" s="8" t="str">
        <f t="shared" si="2"/>
        <v>05</v>
      </c>
      <c r="C35" s="8" t="s">
        <v>27</v>
      </c>
      <c r="D35" s="7" t="str">
        <f>"陈恒爱"</f>
        <v>陈恒爱</v>
      </c>
      <c r="E35" s="7" t="s">
        <v>43</v>
      </c>
      <c r="F35" s="7"/>
    </row>
    <row r="36" s="2" customFormat="1" ht="30" customHeight="1" spans="1:6">
      <c r="A36" s="7">
        <v>33</v>
      </c>
      <c r="B36" s="8" t="str">
        <f t="shared" si="2"/>
        <v>05</v>
      </c>
      <c r="C36" s="8" t="s">
        <v>27</v>
      </c>
      <c r="D36" s="7" t="str">
        <f>"黄雅欣"</f>
        <v>黄雅欣</v>
      </c>
      <c r="E36" s="7" t="s">
        <v>44</v>
      </c>
      <c r="F36" s="7"/>
    </row>
    <row r="37" s="2" customFormat="1" ht="30" customHeight="1" spans="1:6">
      <c r="A37" s="7">
        <v>34</v>
      </c>
      <c r="B37" s="8" t="str">
        <f t="shared" si="2"/>
        <v>05</v>
      </c>
      <c r="C37" s="8" t="s">
        <v>27</v>
      </c>
      <c r="D37" s="7" t="str">
        <f>"徐陈爽"</f>
        <v>徐陈爽</v>
      </c>
      <c r="E37" s="7" t="s">
        <v>45</v>
      </c>
      <c r="F37" s="7"/>
    </row>
    <row r="38" s="2" customFormat="1" ht="30" customHeight="1" spans="1:6">
      <c r="A38" s="7">
        <v>35</v>
      </c>
      <c r="B38" s="8" t="str">
        <f t="shared" si="2"/>
        <v>05</v>
      </c>
      <c r="C38" s="8" t="s">
        <v>27</v>
      </c>
      <c r="D38" s="7" t="str">
        <f>"万娟霞"</f>
        <v>万娟霞</v>
      </c>
      <c r="E38" s="7" t="s">
        <v>46</v>
      </c>
      <c r="F38" s="7"/>
    </row>
    <row r="39" s="2" customFormat="1" ht="30" customHeight="1" spans="1:6">
      <c r="A39" s="7">
        <v>36</v>
      </c>
      <c r="B39" s="8" t="str">
        <f t="shared" si="2"/>
        <v>05</v>
      </c>
      <c r="C39" s="8" t="s">
        <v>27</v>
      </c>
      <c r="D39" s="7" t="str">
        <f>"赵发玲"</f>
        <v>赵发玲</v>
      </c>
      <c r="E39" s="7" t="s">
        <v>47</v>
      </c>
      <c r="F39" s="7"/>
    </row>
    <row r="40" s="2" customFormat="1" ht="30" customHeight="1" spans="1:6">
      <c r="A40" s="7">
        <v>37</v>
      </c>
      <c r="B40" s="8" t="str">
        <f t="shared" si="2"/>
        <v>05</v>
      </c>
      <c r="C40" s="8" t="s">
        <v>27</v>
      </c>
      <c r="D40" s="7" t="str">
        <f>"黎花梅"</f>
        <v>黎花梅</v>
      </c>
      <c r="E40" s="7" t="s">
        <v>48</v>
      </c>
      <c r="F40" s="7"/>
    </row>
    <row r="41" s="2" customFormat="1" ht="30" customHeight="1" spans="1:6">
      <c r="A41" s="7">
        <v>38</v>
      </c>
      <c r="B41" s="8" t="str">
        <f t="shared" si="2"/>
        <v>05</v>
      </c>
      <c r="C41" s="8" t="s">
        <v>27</v>
      </c>
      <c r="D41" s="7" t="str">
        <f>"容婷婷"</f>
        <v>容婷婷</v>
      </c>
      <c r="E41" s="7" t="s">
        <v>49</v>
      </c>
      <c r="F41" s="7"/>
    </row>
    <row r="42" s="2" customFormat="1" ht="30" customHeight="1" spans="1:6">
      <c r="A42" s="7">
        <v>39</v>
      </c>
      <c r="B42" s="8" t="str">
        <f t="shared" si="2"/>
        <v>05</v>
      </c>
      <c r="C42" s="8" t="s">
        <v>27</v>
      </c>
      <c r="D42" s="7" t="str">
        <f>"陈淑桃"</f>
        <v>陈淑桃</v>
      </c>
      <c r="E42" s="7" t="s">
        <v>50</v>
      </c>
      <c r="F42" s="7"/>
    </row>
    <row r="43" s="2" customFormat="1" ht="30" customHeight="1" spans="1:6">
      <c r="A43" s="7">
        <v>40</v>
      </c>
      <c r="B43" s="8" t="str">
        <f t="shared" si="2"/>
        <v>05</v>
      </c>
      <c r="C43" s="8" t="s">
        <v>27</v>
      </c>
      <c r="D43" s="7" t="str">
        <f>"陈绍臣"</f>
        <v>陈绍臣</v>
      </c>
      <c r="E43" s="7" t="s">
        <v>51</v>
      </c>
      <c r="F43" s="7"/>
    </row>
    <row r="44" s="2" customFormat="1" ht="30" customHeight="1" spans="1:6">
      <c r="A44" s="7">
        <v>41</v>
      </c>
      <c r="B44" s="8" t="str">
        <f t="shared" si="2"/>
        <v>05</v>
      </c>
      <c r="C44" s="8" t="s">
        <v>27</v>
      </c>
      <c r="D44" s="7" t="str">
        <f>"杨霞"</f>
        <v>杨霞</v>
      </c>
      <c r="E44" s="7" t="s">
        <v>52</v>
      </c>
      <c r="F44" s="7"/>
    </row>
    <row r="45" s="2" customFormat="1" ht="30" customHeight="1" spans="1:6">
      <c r="A45" s="7">
        <v>42</v>
      </c>
      <c r="B45" s="8" t="str">
        <f t="shared" si="2"/>
        <v>05</v>
      </c>
      <c r="C45" s="8" t="s">
        <v>27</v>
      </c>
      <c r="D45" s="7" t="str">
        <f>"郑可娜"</f>
        <v>郑可娜</v>
      </c>
      <c r="E45" s="7" t="s">
        <v>53</v>
      </c>
      <c r="F45" s="7"/>
    </row>
    <row r="46" s="2" customFormat="1" ht="30" customHeight="1" spans="1:6">
      <c r="A46" s="7">
        <v>43</v>
      </c>
      <c r="B46" s="8" t="str">
        <f t="shared" si="2"/>
        <v>05</v>
      </c>
      <c r="C46" s="8" t="s">
        <v>27</v>
      </c>
      <c r="D46" s="7" t="str">
        <f>"李杏兰"</f>
        <v>李杏兰</v>
      </c>
      <c r="E46" s="7" t="s">
        <v>54</v>
      </c>
      <c r="F46" s="7"/>
    </row>
    <row r="47" s="2" customFormat="1" ht="30" customHeight="1" spans="1:6">
      <c r="A47" s="7">
        <v>44</v>
      </c>
      <c r="B47" s="8" t="str">
        <f t="shared" si="2"/>
        <v>05</v>
      </c>
      <c r="C47" s="8" t="s">
        <v>27</v>
      </c>
      <c r="D47" s="7" t="str">
        <f>"尹桂玲"</f>
        <v>尹桂玲</v>
      </c>
      <c r="E47" s="7" t="s">
        <v>55</v>
      </c>
      <c r="F47" s="7"/>
    </row>
    <row r="48" s="2" customFormat="1" ht="30" customHeight="1" spans="1:6">
      <c r="A48" s="7">
        <v>45</v>
      </c>
      <c r="B48" s="8" t="str">
        <f t="shared" si="2"/>
        <v>05</v>
      </c>
      <c r="C48" s="8" t="s">
        <v>27</v>
      </c>
      <c r="D48" s="7" t="str">
        <f>"薛国香"</f>
        <v>薛国香</v>
      </c>
      <c r="E48" s="7" t="s">
        <v>56</v>
      </c>
      <c r="F48" s="7"/>
    </row>
    <row r="49" s="2" customFormat="1" ht="30" customHeight="1" spans="1:6">
      <c r="A49" s="7">
        <v>46</v>
      </c>
      <c r="B49" s="8" t="str">
        <f t="shared" si="2"/>
        <v>05</v>
      </c>
      <c r="C49" s="8" t="s">
        <v>27</v>
      </c>
      <c r="D49" s="7" t="str">
        <f>"林建玉"</f>
        <v>林建玉</v>
      </c>
      <c r="E49" s="7" t="s">
        <v>57</v>
      </c>
      <c r="F49" s="7"/>
    </row>
    <row r="50" s="2" customFormat="1" ht="30" customHeight="1" spans="1:6">
      <c r="A50" s="7">
        <v>47</v>
      </c>
      <c r="B50" s="8" t="str">
        <f t="shared" si="2"/>
        <v>05</v>
      </c>
      <c r="C50" s="8" t="s">
        <v>27</v>
      </c>
      <c r="D50" s="7" t="str">
        <f>"许秋爱"</f>
        <v>许秋爱</v>
      </c>
      <c r="E50" s="7" t="s">
        <v>58</v>
      </c>
      <c r="F50" s="7"/>
    </row>
    <row r="51" s="2" customFormat="1" ht="30" customHeight="1" spans="1:6">
      <c r="A51" s="7">
        <v>48</v>
      </c>
      <c r="B51" s="8" t="str">
        <f t="shared" si="2"/>
        <v>05</v>
      </c>
      <c r="C51" s="8" t="s">
        <v>27</v>
      </c>
      <c r="D51" s="7" t="str">
        <f>"张菊香"</f>
        <v>张菊香</v>
      </c>
      <c r="E51" s="7" t="s">
        <v>59</v>
      </c>
      <c r="F51" s="7"/>
    </row>
    <row r="52" s="2" customFormat="1" ht="30" customHeight="1" spans="1:6">
      <c r="A52" s="7">
        <v>49</v>
      </c>
      <c r="B52" s="8" t="str">
        <f t="shared" si="2"/>
        <v>05</v>
      </c>
      <c r="C52" s="8" t="s">
        <v>27</v>
      </c>
      <c r="D52" s="7" t="str">
        <f>"苏永芳"</f>
        <v>苏永芳</v>
      </c>
      <c r="E52" s="7" t="s">
        <v>60</v>
      </c>
      <c r="F52" s="7"/>
    </row>
    <row r="53" s="2" customFormat="1" ht="30" customHeight="1" spans="1:6">
      <c r="A53" s="7">
        <v>50</v>
      </c>
      <c r="B53" s="8" t="str">
        <f t="shared" si="2"/>
        <v>05</v>
      </c>
      <c r="C53" s="8" t="s">
        <v>27</v>
      </c>
      <c r="D53" s="7" t="str">
        <f>"卢瑞康"</f>
        <v>卢瑞康</v>
      </c>
      <c r="E53" s="7" t="s">
        <v>61</v>
      </c>
      <c r="F53" s="7"/>
    </row>
    <row r="54" s="2" customFormat="1" ht="30" customHeight="1" spans="1:6">
      <c r="A54" s="7">
        <v>51</v>
      </c>
      <c r="B54" s="8" t="str">
        <f t="shared" si="2"/>
        <v>05</v>
      </c>
      <c r="C54" s="8" t="s">
        <v>27</v>
      </c>
      <c r="D54" s="7" t="str">
        <f>"王小雪"</f>
        <v>王小雪</v>
      </c>
      <c r="E54" s="7" t="s">
        <v>62</v>
      </c>
      <c r="F54" s="7"/>
    </row>
    <row r="55" s="2" customFormat="1" ht="30" customHeight="1" spans="1:6">
      <c r="A55" s="7">
        <v>52</v>
      </c>
      <c r="B55" s="8" t="str">
        <f t="shared" si="2"/>
        <v>05</v>
      </c>
      <c r="C55" s="8" t="s">
        <v>27</v>
      </c>
      <c r="D55" s="7" t="str">
        <f>"符丽金"</f>
        <v>符丽金</v>
      </c>
      <c r="E55" s="7" t="s">
        <v>63</v>
      </c>
      <c r="F55" s="7"/>
    </row>
    <row r="56" s="2" customFormat="1" ht="30" customHeight="1" spans="1:6">
      <c r="A56" s="7">
        <v>53</v>
      </c>
      <c r="B56" s="8" t="str">
        <f t="shared" si="2"/>
        <v>05</v>
      </c>
      <c r="C56" s="8" t="s">
        <v>27</v>
      </c>
      <c r="D56" s="7" t="str">
        <f>"邢开珠"</f>
        <v>邢开珠</v>
      </c>
      <c r="E56" s="7" t="s">
        <v>64</v>
      </c>
      <c r="F56" s="7"/>
    </row>
    <row r="57" s="2" customFormat="1" ht="30" customHeight="1" spans="1:6">
      <c r="A57" s="7">
        <v>54</v>
      </c>
      <c r="B57" s="8" t="str">
        <f t="shared" ref="B57:B67" si="3">"06"</f>
        <v>06</v>
      </c>
      <c r="C57" s="8" t="s">
        <v>65</v>
      </c>
      <c r="D57" s="7" t="str">
        <f>"李柏杏"</f>
        <v>李柏杏</v>
      </c>
      <c r="E57" s="7" t="s">
        <v>66</v>
      </c>
      <c r="F57" s="7"/>
    </row>
    <row r="58" s="2" customFormat="1" ht="30" customHeight="1" spans="1:6">
      <c r="A58" s="7">
        <v>55</v>
      </c>
      <c r="B58" s="8" t="str">
        <f t="shared" si="3"/>
        <v>06</v>
      </c>
      <c r="C58" s="8" t="s">
        <v>65</v>
      </c>
      <c r="D58" s="7" t="str">
        <f>"吴曼嫚"</f>
        <v>吴曼嫚</v>
      </c>
      <c r="E58" s="7" t="s">
        <v>67</v>
      </c>
      <c r="F58" s="7"/>
    </row>
    <row r="59" s="2" customFormat="1" ht="30" customHeight="1" spans="1:6">
      <c r="A59" s="7">
        <v>56</v>
      </c>
      <c r="B59" s="8" t="str">
        <f t="shared" si="3"/>
        <v>06</v>
      </c>
      <c r="C59" s="8" t="s">
        <v>65</v>
      </c>
      <c r="D59" s="7" t="str">
        <f>"王召丽"</f>
        <v>王召丽</v>
      </c>
      <c r="E59" s="7" t="s">
        <v>68</v>
      </c>
      <c r="F59" s="7"/>
    </row>
    <row r="60" s="2" customFormat="1" ht="30" customHeight="1" spans="1:6">
      <c r="A60" s="7">
        <v>57</v>
      </c>
      <c r="B60" s="8" t="str">
        <f t="shared" si="3"/>
        <v>06</v>
      </c>
      <c r="C60" s="8" t="s">
        <v>65</v>
      </c>
      <c r="D60" s="7" t="str">
        <f>"许宇呈"</f>
        <v>许宇呈</v>
      </c>
      <c r="E60" s="7" t="s">
        <v>69</v>
      </c>
      <c r="F60" s="7"/>
    </row>
    <row r="61" s="2" customFormat="1" ht="30" customHeight="1" spans="1:6">
      <c r="A61" s="7">
        <v>58</v>
      </c>
      <c r="B61" s="8" t="str">
        <f t="shared" si="3"/>
        <v>06</v>
      </c>
      <c r="C61" s="8" t="s">
        <v>65</v>
      </c>
      <c r="D61" s="7" t="str">
        <f>"朱静桃"</f>
        <v>朱静桃</v>
      </c>
      <c r="E61" s="7" t="s">
        <v>70</v>
      </c>
      <c r="F61" s="7"/>
    </row>
    <row r="62" s="2" customFormat="1" ht="30" customHeight="1" spans="1:6">
      <c r="A62" s="7">
        <v>59</v>
      </c>
      <c r="B62" s="8" t="str">
        <f t="shared" si="3"/>
        <v>06</v>
      </c>
      <c r="C62" s="8" t="s">
        <v>65</v>
      </c>
      <c r="D62" s="7" t="str">
        <f>"吴多雄"</f>
        <v>吴多雄</v>
      </c>
      <c r="E62" s="7" t="s">
        <v>71</v>
      </c>
      <c r="F62" s="7"/>
    </row>
    <row r="63" s="2" customFormat="1" ht="30" customHeight="1" spans="1:6">
      <c r="A63" s="7">
        <v>60</v>
      </c>
      <c r="B63" s="8" t="str">
        <f t="shared" si="3"/>
        <v>06</v>
      </c>
      <c r="C63" s="8" t="s">
        <v>65</v>
      </c>
      <c r="D63" s="7" t="str">
        <f>"羊杰隆"</f>
        <v>羊杰隆</v>
      </c>
      <c r="E63" s="7" t="s">
        <v>72</v>
      </c>
      <c r="F63" s="7"/>
    </row>
    <row r="64" s="2" customFormat="1" ht="30" customHeight="1" spans="1:6">
      <c r="A64" s="7">
        <v>61</v>
      </c>
      <c r="B64" s="8" t="str">
        <f t="shared" si="3"/>
        <v>06</v>
      </c>
      <c r="C64" s="8" t="s">
        <v>65</v>
      </c>
      <c r="D64" s="7" t="str">
        <f>"符开杰"</f>
        <v>符开杰</v>
      </c>
      <c r="E64" s="7" t="s">
        <v>73</v>
      </c>
      <c r="F64" s="7"/>
    </row>
    <row r="65" s="2" customFormat="1" ht="30" customHeight="1" spans="1:6">
      <c r="A65" s="7">
        <v>62</v>
      </c>
      <c r="B65" s="8" t="str">
        <f t="shared" si="3"/>
        <v>06</v>
      </c>
      <c r="C65" s="8" t="s">
        <v>65</v>
      </c>
      <c r="D65" s="7" t="str">
        <f>"符提娜"</f>
        <v>符提娜</v>
      </c>
      <c r="E65" s="7" t="s">
        <v>74</v>
      </c>
      <c r="F65" s="7"/>
    </row>
    <row r="66" s="2" customFormat="1" ht="30" customHeight="1" spans="1:6">
      <c r="A66" s="7">
        <v>63</v>
      </c>
      <c r="B66" s="8" t="str">
        <f t="shared" si="3"/>
        <v>06</v>
      </c>
      <c r="C66" s="8" t="s">
        <v>65</v>
      </c>
      <c r="D66" s="7" t="str">
        <f>"黎华"</f>
        <v>黎华</v>
      </c>
      <c r="E66" s="7" t="s">
        <v>75</v>
      </c>
      <c r="F66" s="7"/>
    </row>
    <row r="67" s="2" customFormat="1" ht="30" customHeight="1" spans="1:6">
      <c r="A67" s="7">
        <v>64</v>
      </c>
      <c r="B67" s="8" t="str">
        <f t="shared" si="3"/>
        <v>06</v>
      </c>
      <c r="C67" s="8" t="s">
        <v>65</v>
      </c>
      <c r="D67" s="7" t="str">
        <f>"韦金秀"</f>
        <v>韦金秀</v>
      </c>
      <c r="E67" s="7" t="s">
        <v>76</v>
      </c>
      <c r="F67" s="7"/>
    </row>
    <row r="68" s="2" customFormat="1" ht="30" customHeight="1" spans="1:6">
      <c r="A68" s="7">
        <v>65</v>
      </c>
      <c r="B68" s="8" t="str">
        <f t="shared" ref="B68:B78" si="4">"07"</f>
        <v>07</v>
      </c>
      <c r="C68" s="8" t="s">
        <v>77</v>
      </c>
      <c r="D68" s="7" t="str">
        <f>"勾磊"</f>
        <v>勾磊</v>
      </c>
      <c r="E68" s="7" t="s">
        <v>78</v>
      </c>
      <c r="F68" s="7"/>
    </row>
    <row r="69" s="2" customFormat="1" ht="30" customHeight="1" spans="1:6">
      <c r="A69" s="7">
        <v>66</v>
      </c>
      <c r="B69" s="8" t="str">
        <f t="shared" si="4"/>
        <v>07</v>
      </c>
      <c r="C69" s="8" t="s">
        <v>77</v>
      </c>
      <c r="D69" s="7" t="str">
        <f>"赵飞翔"</f>
        <v>赵飞翔</v>
      </c>
      <c r="E69" s="7" t="s">
        <v>79</v>
      </c>
      <c r="F69" s="7"/>
    </row>
    <row r="70" s="2" customFormat="1" ht="30" customHeight="1" spans="1:6">
      <c r="A70" s="7">
        <v>67</v>
      </c>
      <c r="B70" s="8" t="str">
        <f t="shared" si="4"/>
        <v>07</v>
      </c>
      <c r="C70" s="8" t="s">
        <v>77</v>
      </c>
      <c r="D70" s="7" t="str">
        <f>"陈强怡"</f>
        <v>陈强怡</v>
      </c>
      <c r="E70" s="7" t="s">
        <v>80</v>
      </c>
      <c r="F70" s="7"/>
    </row>
    <row r="71" s="2" customFormat="1" ht="30" customHeight="1" spans="1:6">
      <c r="A71" s="7">
        <v>68</v>
      </c>
      <c r="B71" s="8" t="str">
        <f t="shared" si="4"/>
        <v>07</v>
      </c>
      <c r="C71" s="8" t="s">
        <v>77</v>
      </c>
      <c r="D71" s="7" t="str">
        <f>"林树栋"</f>
        <v>林树栋</v>
      </c>
      <c r="E71" s="7" t="s">
        <v>81</v>
      </c>
      <c r="F71" s="7"/>
    </row>
    <row r="72" s="2" customFormat="1" ht="30" customHeight="1" spans="1:6">
      <c r="A72" s="7">
        <v>69</v>
      </c>
      <c r="B72" s="8" t="str">
        <f t="shared" si="4"/>
        <v>07</v>
      </c>
      <c r="C72" s="8" t="s">
        <v>77</v>
      </c>
      <c r="D72" s="7" t="str">
        <f>"陈辉"</f>
        <v>陈辉</v>
      </c>
      <c r="E72" s="7" t="s">
        <v>82</v>
      </c>
      <c r="F72" s="7"/>
    </row>
    <row r="73" s="2" customFormat="1" ht="30" customHeight="1" spans="1:6">
      <c r="A73" s="7">
        <v>70</v>
      </c>
      <c r="B73" s="8" t="str">
        <f t="shared" si="4"/>
        <v>07</v>
      </c>
      <c r="C73" s="8" t="s">
        <v>77</v>
      </c>
      <c r="D73" s="7" t="str">
        <f>"羊山"</f>
        <v>羊山</v>
      </c>
      <c r="E73" s="7" t="s">
        <v>83</v>
      </c>
      <c r="F73" s="7"/>
    </row>
    <row r="74" s="2" customFormat="1" ht="30" customHeight="1" spans="1:6">
      <c r="A74" s="7">
        <v>71</v>
      </c>
      <c r="B74" s="8" t="str">
        <f t="shared" si="4"/>
        <v>07</v>
      </c>
      <c r="C74" s="8" t="s">
        <v>77</v>
      </c>
      <c r="D74" s="7" t="str">
        <f>"黎国辉"</f>
        <v>黎国辉</v>
      </c>
      <c r="E74" s="7" t="s">
        <v>84</v>
      </c>
      <c r="F74" s="7"/>
    </row>
    <row r="75" s="2" customFormat="1" ht="30" customHeight="1" spans="1:6">
      <c r="A75" s="7">
        <v>72</v>
      </c>
      <c r="B75" s="8" t="str">
        <f t="shared" si="4"/>
        <v>07</v>
      </c>
      <c r="C75" s="8" t="s">
        <v>77</v>
      </c>
      <c r="D75" s="7" t="str">
        <f>"叶南海"</f>
        <v>叶南海</v>
      </c>
      <c r="E75" s="7" t="s">
        <v>85</v>
      </c>
      <c r="F75" s="7"/>
    </row>
    <row r="76" s="2" customFormat="1" ht="30" customHeight="1" spans="1:6">
      <c r="A76" s="7">
        <v>73</v>
      </c>
      <c r="B76" s="8" t="str">
        <f t="shared" si="4"/>
        <v>07</v>
      </c>
      <c r="C76" s="8" t="s">
        <v>77</v>
      </c>
      <c r="D76" s="7" t="str">
        <f>"苏杏军"</f>
        <v>苏杏军</v>
      </c>
      <c r="E76" s="7" t="s">
        <v>86</v>
      </c>
      <c r="F76" s="7"/>
    </row>
    <row r="77" s="2" customFormat="1" ht="30" customHeight="1" spans="1:6">
      <c r="A77" s="7">
        <v>74</v>
      </c>
      <c r="B77" s="8" t="str">
        <f t="shared" si="4"/>
        <v>07</v>
      </c>
      <c r="C77" s="8" t="s">
        <v>77</v>
      </c>
      <c r="D77" s="7" t="str">
        <f>"邢维斌"</f>
        <v>邢维斌</v>
      </c>
      <c r="E77" s="7" t="s">
        <v>87</v>
      </c>
      <c r="F77" s="7"/>
    </row>
    <row r="78" s="2" customFormat="1" ht="30" customHeight="1" spans="1:6">
      <c r="A78" s="7">
        <v>75</v>
      </c>
      <c r="B78" s="8" t="str">
        <f t="shared" si="4"/>
        <v>07</v>
      </c>
      <c r="C78" s="8" t="s">
        <v>77</v>
      </c>
      <c r="D78" s="7" t="str">
        <f>"陈剑锋"</f>
        <v>陈剑锋</v>
      </c>
      <c r="E78" s="7" t="s">
        <v>88</v>
      </c>
      <c r="F78" s="7"/>
    </row>
    <row r="79" s="2" customFormat="1" ht="30" customHeight="1" spans="1:6">
      <c r="A79" s="7">
        <v>76</v>
      </c>
      <c r="B79" s="8" t="str">
        <f t="shared" ref="B79:B102" si="5">"08"</f>
        <v>08</v>
      </c>
      <c r="C79" s="8" t="s">
        <v>89</v>
      </c>
      <c r="D79" s="7" t="str">
        <f>"孙传鹏"</f>
        <v>孙传鹏</v>
      </c>
      <c r="E79" s="7" t="s">
        <v>90</v>
      </c>
      <c r="F79" s="7"/>
    </row>
    <row r="80" s="2" customFormat="1" ht="30" customHeight="1" spans="1:6">
      <c r="A80" s="7">
        <v>77</v>
      </c>
      <c r="B80" s="8" t="str">
        <f t="shared" si="5"/>
        <v>08</v>
      </c>
      <c r="C80" s="8" t="s">
        <v>89</v>
      </c>
      <c r="D80" s="7" t="str">
        <f>"吴开菊"</f>
        <v>吴开菊</v>
      </c>
      <c r="E80" s="7" t="s">
        <v>91</v>
      </c>
      <c r="F80" s="7"/>
    </row>
    <row r="81" s="2" customFormat="1" ht="30" customHeight="1" spans="1:6">
      <c r="A81" s="7">
        <v>78</v>
      </c>
      <c r="B81" s="8" t="str">
        <f t="shared" si="5"/>
        <v>08</v>
      </c>
      <c r="C81" s="8" t="s">
        <v>89</v>
      </c>
      <c r="D81" s="7" t="str">
        <f>"陈荣秀"</f>
        <v>陈荣秀</v>
      </c>
      <c r="E81" s="7" t="s">
        <v>92</v>
      </c>
      <c r="F81" s="7"/>
    </row>
    <row r="82" s="2" customFormat="1" ht="30" customHeight="1" spans="1:6">
      <c r="A82" s="7">
        <v>79</v>
      </c>
      <c r="B82" s="8" t="str">
        <f t="shared" si="5"/>
        <v>08</v>
      </c>
      <c r="C82" s="8" t="s">
        <v>89</v>
      </c>
      <c r="D82" s="7" t="str">
        <f>"叶帅"</f>
        <v>叶帅</v>
      </c>
      <c r="E82" s="7" t="s">
        <v>93</v>
      </c>
      <c r="F82" s="7"/>
    </row>
    <row r="83" s="2" customFormat="1" ht="30" customHeight="1" spans="1:6">
      <c r="A83" s="7">
        <v>80</v>
      </c>
      <c r="B83" s="8" t="str">
        <f t="shared" si="5"/>
        <v>08</v>
      </c>
      <c r="C83" s="8" t="s">
        <v>89</v>
      </c>
      <c r="D83" s="7" t="str">
        <f>"罗峥"</f>
        <v>罗峥</v>
      </c>
      <c r="E83" s="7" t="s">
        <v>94</v>
      </c>
      <c r="F83" s="7"/>
    </row>
    <row r="84" s="2" customFormat="1" ht="30" customHeight="1" spans="1:6">
      <c r="A84" s="7">
        <v>81</v>
      </c>
      <c r="B84" s="8" t="str">
        <f t="shared" si="5"/>
        <v>08</v>
      </c>
      <c r="C84" s="8" t="s">
        <v>89</v>
      </c>
      <c r="D84" s="7" t="str">
        <f>"羊增杰"</f>
        <v>羊增杰</v>
      </c>
      <c r="E84" s="7" t="s">
        <v>95</v>
      </c>
      <c r="F84" s="7"/>
    </row>
    <row r="85" s="2" customFormat="1" ht="30" customHeight="1" spans="1:6">
      <c r="A85" s="7">
        <v>82</v>
      </c>
      <c r="B85" s="8" t="str">
        <f t="shared" si="5"/>
        <v>08</v>
      </c>
      <c r="C85" s="8" t="s">
        <v>89</v>
      </c>
      <c r="D85" s="7" t="str">
        <f>"符克凤"</f>
        <v>符克凤</v>
      </c>
      <c r="E85" s="7" t="s">
        <v>96</v>
      </c>
      <c r="F85" s="7"/>
    </row>
    <row r="86" s="2" customFormat="1" ht="30" customHeight="1" spans="1:6">
      <c r="A86" s="7">
        <v>83</v>
      </c>
      <c r="B86" s="8" t="str">
        <f t="shared" si="5"/>
        <v>08</v>
      </c>
      <c r="C86" s="8" t="s">
        <v>89</v>
      </c>
      <c r="D86" s="7" t="str">
        <f>"汪雪羽"</f>
        <v>汪雪羽</v>
      </c>
      <c r="E86" s="7" t="s">
        <v>97</v>
      </c>
      <c r="F86" s="7"/>
    </row>
    <row r="87" s="2" customFormat="1" ht="30" customHeight="1" spans="1:6">
      <c r="A87" s="7">
        <v>84</v>
      </c>
      <c r="B87" s="8" t="str">
        <f t="shared" si="5"/>
        <v>08</v>
      </c>
      <c r="C87" s="8" t="s">
        <v>89</v>
      </c>
      <c r="D87" s="7" t="str">
        <f>"王光格"</f>
        <v>王光格</v>
      </c>
      <c r="E87" s="7" t="s">
        <v>98</v>
      </c>
      <c r="F87" s="7"/>
    </row>
    <row r="88" s="2" customFormat="1" ht="30" customHeight="1" spans="1:6">
      <c r="A88" s="7">
        <v>85</v>
      </c>
      <c r="B88" s="8" t="str">
        <f t="shared" si="5"/>
        <v>08</v>
      </c>
      <c r="C88" s="8" t="s">
        <v>89</v>
      </c>
      <c r="D88" s="7" t="str">
        <f>"薛金得"</f>
        <v>薛金得</v>
      </c>
      <c r="E88" s="7" t="s">
        <v>99</v>
      </c>
      <c r="F88" s="7"/>
    </row>
    <row r="89" s="2" customFormat="1" ht="30" customHeight="1" spans="1:6">
      <c r="A89" s="7">
        <v>86</v>
      </c>
      <c r="B89" s="8" t="str">
        <f t="shared" si="5"/>
        <v>08</v>
      </c>
      <c r="C89" s="8" t="s">
        <v>89</v>
      </c>
      <c r="D89" s="7" t="str">
        <f>"孙爱萍"</f>
        <v>孙爱萍</v>
      </c>
      <c r="E89" s="7" t="s">
        <v>100</v>
      </c>
      <c r="F89" s="7"/>
    </row>
    <row r="90" s="2" customFormat="1" ht="30" customHeight="1" spans="1:6">
      <c r="A90" s="7">
        <v>87</v>
      </c>
      <c r="B90" s="8" t="str">
        <f t="shared" si="5"/>
        <v>08</v>
      </c>
      <c r="C90" s="8" t="s">
        <v>89</v>
      </c>
      <c r="D90" s="7" t="str">
        <f>"王辉宇"</f>
        <v>王辉宇</v>
      </c>
      <c r="E90" s="7" t="s">
        <v>101</v>
      </c>
      <c r="F90" s="7"/>
    </row>
    <row r="91" s="2" customFormat="1" ht="30" customHeight="1" spans="1:6">
      <c r="A91" s="7">
        <v>88</v>
      </c>
      <c r="B91" s="8" t="str">
        <f t="shared" si="5"/>
        <v>08</v>
      </c>
      <c r="C91" s="8" t="s">
        <v>89</v>
      </c>
      <c r="D91" s="7" t="str">
        <f>"吴圣康"</f>
        <v>吴圣康</v>
      </c>
      <c r="E91" s="7" t="s">
        <v>102</v>
      </c>
      <c r="F91" s="7"/>
    </row>
    <row r="92" s="2" customFormat="1" ht="30" customHeight="1" spans="1:6">
      <c r="A92" s="7">
        <v>89</v>
      </c>
      <c r="B92" s="8" t="str">
        <f t="shared" si="5"/>
        <v>08</v>
      </c>
      <c r="C92" s="8" t="s">
        <v>89</v>
      </c>
      <c r="D92" s="7" t="str">
        <f>"方曼妮"</f>
        <v>方曼妮</v>
      </c>
      <c r="E92" s="7" t="s">
        <v>103</v>
      </c>
      <c r="F92" s="7"/>
    </row>
    <row r="93" s="2" customFormat="1" ht="30" customHeight="1" spans="1:6">
      <c r="A93" s="7">
        <v>90</v>
      </c>
      <c r="B93" s="8" t="str">
        <f t="shared" si="5"/>
        <v>08</v>
      </c>
      <c r="C93" s="8" t="s">
        <v>89</v>
      </c>
      <c r="D93" s="7" t="str">
        <f>"陈引彩"</f>
        <v>陈引彩</v>
      </c>
      <c r="E93" s="7" t="s">
        <v>104</v>
      </c>
      <c r="F93" s="7"/>
    </row>
    <row r="94" s="2" customFormat="1" ht="30" customHeight="1" spans="1:6">
      <c r="A94" s="7">
        <v>91</v>
      </c>
      <c r="B94" s="8" t="str">
        <f t="shared" si="5"/>
        <v>08</v>
      </c>
      <c r="C94" s="8" t="s">
        <v>89</v>
      </c>
      <c r="D94" s="7" t="str">
        <f>"任可可"</f>
        <v>任可可</v>
      </c>
      <c r="E94" s="7" t="s">
        <v>105</v>
      </c>
      <c r="F94" s="7"/>
    </row>
    <row r="95" s="2" customFormat="1" ht="30" customHeight="1" spans="1:6">
      <c r="A95" s="7">
        <v>92</v>
      </c>
      <c r="B95" s="8" t="str">
        <f t="shared" si="5"/>
        <v>08</v>
      </c>
      <c r="C95" s="8" t="s">
        <v>89</v>
      </c>
      <c r="D95" s="7" t="str">
        <f>"王木飞"</f>
        <v>王木飞</v>
      </c>
      <c r="E95" s="7" t="s">
        <v>106</v>
      </c>
      <c r="F95" s="7"/>
    </row>
    <row r="96" s="2" customFormat="1" ht="30" customHeight="1" spans="1:6">
      <c r="A96" s="7">
        <v>93</v>
      </c>
      <c r="B96" s="8" t="str">
        <f t="shared" si="5"/>
        <v>08</v>
      </c>
      <c r="C96" s="8" t="s">
        <v>89</v>
      </c>
      <c r="D96" s="7" t="str">
        <f>"朱萍"</f>
        <v>朱萍</v>
      </c>
      <c r="E96" s="7" t="s">
        <v>107</v>
      </c>
      <c r="F96" s="7"/>
    </row>
    <row r="97" s="2" customFormat="1" ht="30" customHeight="1" spans="1:6">
      <c r="A97" s="7">
        <v>94</v>
      </c>
      <c r="B97" s="8" t="str">
        <f t="shared" si="5"/>
        <v>08</v>
      </c>
      <c r="C97" s="8" t="s">
        <v>89</v>
      </c>
      <c r="D97" s="7" t="str">
        <f>"罗禹浩"</f>
        <v>罗禹浩</v>
      </c>
      <c r="E97" s="7" t="s">
        <v>108</v>
      </c>
      <c r="F97" s="7"/>
    </row>
    <row r="98" s="2" customFormat="1" ht="30" customHeight="1" spans="1:6">
      <c r="A98" s="7">
        <v>95</v>
      </c>
      <c r="B98" s="8" t="str">
        <f t="shared" si="5"/>
        <v>08</v>
      </c>
      <c r="C98" s="8" t="s">
        <v>89</v>
      </c>
      <c r="D98" s="7" t="str">
        <f>"郑壮惠"</f>
        <v>郑壮惠</v>
      </c>
      <c r="E98" s="7" t="s">
        <v>109</v>
      </c>
      <c r="F98" s="7"/>
    </row>
    <row r="99" s="2" customFormat="1" ht="30" customHeight="1" spans="1:6">
      <c r="A99" s="7">
        <v>96</v>
      </c>
      <c r="B99" s="8" t="str">
        <f t="shared" si="5"/>
        <v>08</v>
      </c>
      <c r="C99" s="8" t="s">
        <v>89</v>
      </c>
      <c r="D99" s="7" t="str">
        <f>"陈益芳"</f>
        <v>陈益芳</v>
      </c>
      <c r="E99" s="7" t="s">
        <v>110</v>
      </c>
      <c r="F99" s="7"/>
    </row>
    <row r="100" s="2" customFormat="1" ht="30" customHeight="1" spans="1:6">
      <c r="A100" s="7">
        <v>97</v>
      </c>
      <c r="B100" s="8" t="str">
        <f t="shared" si="5"/>
        <v>08</v>
      </c>
      <c r="C100" s="8" t="s">
        <v>89</v>
      </c>
      <c r="D100" s="7" t="str">
        <f>"麦缤心"</f>
        <v>麦缤心</v>
      </c>
      <c r="E100" s="7" t="s">
        <v>111</v>
      </c>
      <c r="F100" s="7"/>
    </row>
    <row r="101" s="2" customFormat="1" ht="30" customHeight="1" spans="1:6">
      <c r="A101" s="7">
        <v>98</v>
      </c>
      <c r="B101" s="8" t="str">
        <f t="shared" si="5"/>
        <v>08</v>
      </c>
      <c r="C101" s="8" t="s">
        <v>89</v>
      </c>
      <c r="D101" s="7" t="str">
        <f>"张为琴"</f>
        <v>张为琴</v>
      </c>
      <c r="E101" s="7" t="s">
        <v>112</v>
      </c>
      <c r="F101" s="7"/>
    </row>
    <row r="102" s="2" customFormat="1" ht="30" customHeight="1" spans="1:6">
      <c r="A102" s="7">
        <v>99</v>
      </c>
      <c r="B102" s="8" t="str">
        <f t="shared" si="5"/>
        <v>08</v>
      </c>
      <c r="C102" s="8" t="s">
        <v>89</v>
      </c>
      <c r="D102" s="7" t="str">
        <f>"陈靖"</f>
        <v>陈靖</v>
      </c>
      <c r="E102" s="7" t="s">
        <v>113</v>
      </c>
      <c r="F102" s="7"/>
    </row>
    <row r="103" s="2" customFormat="1" ht="30" customHeight="1" spans="1:6">
      <c r="A103" s="7">
        <v>100</v>
      </c>
      <c r="B103" s="8" t="str">
        <f>"09"</f>
        <v>09</v>
      </c>
      <c r="C103" s="8" t="s">
        <v>114</v>
      </c>
      <c r="D103" s="7" t="str">
        <f>"徐钰"</f>
        <v>徐钰</v>
      </c>
      <c r="E103" s="7" t="s">
        <v>115</v>
      </c>
      <c r="F103" s="7"/>
    </row>
    <row r="104" s="2" customFormat="1" ht="30" customHeight="1" spans="1:6">
      <c r="A104" s="7">
        <v>101</v>
      </c>
      <c r="B104" s="8" t="str">
        <f>"09"</f>
        <v>09</v>
      </c>
      <c r="C104" s="8" t="s">
        <v>114</v>
      </c>
      <c r="D104" s="7" t="str">
        <f>"黄贻红"</f>
        <v>黄贻红</v>
      </c>
      <c r="E104" s="7" t="s">
        <v>116</v>
      </c>
      <c r="F104" s="7"/>
    </row>
    <row r="105" s="2" customFormat="1" ht="30" customHeight="1" spans="1:6">
      <c r="A105" s="7">
        <v>102</v>
      </c>
      <c r="B105" s="8" t="str">
        <f>"09"</f>
        <v>09</v>
      </c>
      <c r="C105" s="8" t="s">
        <v>114</v>
      </c>
      <c r="D105" s="7" t="str">
        <f>"王南"</f>
        <v>王南</v>
      </c>
      <c r="E105" s="7" t="s">
        <v>117</v>
      </c>
      <c r="F105" s="7"/>
    </row>
  </sheetData>
  <autoFilter xmlns:etc="http://www.wps.cn/officeDocument/2017/etCustomData" ref="A3:F105" etc:filterBottomFollowUsedRange="0">
    <extLst/>
  </autoFilter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6673_66b48d12e7df9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 ma</cp:lastModifiedBy>
  <dcterms:created xsi:type="dcterms:W3CDTF">2024-08-08T09:17:00Z</dcterms:created>
  <dcterms:modified xsi:type="dcterms:W3CDTF">2024-08-09T02:55:35Z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F7CDA61DA37546A8A6FEC44255004CAA_13</vt:lpwstr>
  </property>
  <property fmtid="{D5CDD505-2E9C-101B-9397-08002B2CF9AE}" pid="3" name="KSOProductBuildVer">
    <vt:lpwstr>2052-12.1.0.17827</vt:lpwstr>
  </property>
</Properties>
</file>