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附件1（资格复审笔试入围人员名单）" sheetId="1" r:id="rId1"/>
    <sheet name="附件2（紧缺人才岗资格复审入围人员名单）" sheetId="2" r:id="rId2"/>
  </sheets>
  <definedNames>
    <definedName name="_xlnm._FilterDatabase" localSheetId="0" hidden="1">'附件1（资格复审笔试入围人员名单）'!$A$2:$E$40</definedName>
    <definedName name="_xlnm._FilterDatabase" localSheetId="1" hidden="1">'附件2（紧缺人才岗资格复审入围人员名单）'!$A$2:$D$75</definedName>
  </definedNames>
  <calcPr calcId="144525"/>
</workbook>
</file>

<file path=xl/sharedStrings.xml><?xml version="1.0" encoding="utf-8"?>
<sst xmlns="http://schemas.openxmlformats.org/spreadsheetml/2006/main" count="241" uniqueCount="95">
  <si>
    <t>2024年中欣国控公开招聘现场资格复审笔试拟入围人员名单</t>
  </si>
  <si>
    <t>序号</t>
  </si>
  <si>
    <t>职位代码</t>
  </si>
  <si>
    <t>职位名称</t>
  </si>
  <si>
    <t>准考证号</t>
  </si>
  <si>
    <t>总成绩</t>
  </si>
  <si>
    <t>备注</t>
  </si>
  <si>
    <t>法务岗</t>
  </si>
  <si>
    <t>拟进入资格复审</t>
  </si>
  <si>
    <t>工程管理岗</t>
  </si>
  <si>
    <t>会计岗</t>
  </si>
  <si>
    <t>融资岗</t>
  </si>
  <si>
    <t>投资岗</t>
  </si>
  <si>
    <t>造价岗</t>
  </si>
  <si>
    <t>2024年中欣国控公开招聘紧缺人才岗现场资格复审拟入围人员名单</t>
  </si>
  <si>
    <t>姓名</t>
  </si>
  <si>
    <t>工程部部长</t>
  </si>
  <si>
    <t>邵栋</t>
  </si>
  <si>
    <t>周晓宁</t>
  </si>
  <si>
    <t>万杨</t>
  </si>
  <si>
    <t>陈道保</t>
  </si>
  <si>
    <t>刘波</t>
  </si>
  <si>
    <t>工程部副部长</t>
  </si>
  <si>
    <t>陈明天</t>
  </si>
  <si>
    <t>陈家乐</t>
  </si>
  <si>
    <t>张慢</t>
  </si>
  <si>
    <t>赵以阳</t>
  </si>
  <si>
    <t>王杰</t>
  </si>
  <si>
    <t>孙永胜</t>
  </si>
  <si>
    <t>张飞</t>
  </si>
  <si>
    <t>彭湃</t>
  </si>
  <si>
    <t>孙雷</t>
  </si>
  <si>
    <t>王涛</t>
  </si>
  <si>
    <t>赵飞</t>
  </si>
  <si>
    <t>钱士运</t>
  </si>
  <si>
    <t>张道乐</t>
  </si>
  <si>
    <t>邱东</t>
  </si>
  <si>
    <t>刘伟伟</t>
  </si>
  <si>
    <t>李蒙蒙</t>
  </si>
  <si>
    <t>熊华侨</t>
  </si>
  <si>
    <t>王震震</t>
  </si>
  <si>
    <t>马祥</t>
  </si>
  <si>
    <t>方震</t>
  </si>
  <si>
    <t>王亮</t>
  </si>
  <si>
    <t>董超群</t>
  </si>
  <si>
    <t>崔自卫</t>
  </si>
  <si>
    <t>陈斌</t>
  </si>
  <si>
    <t>陈春朋</t>
  </si>
  <si>
    <t>王磊</t>
  </si>
  <si>
    <t>李波涛</t>
  </si>
  <si>
    <t>程进</t>
  </si>
  <si>
    <t>王飙</t>
  </si>
  <si>
    <t>姚冉</t>
  </si>
  <si>
    <t>李全福</t>
  </si>
  <si>
    <t>谭子丹</t>
  </si>
  <si>
    <t>崔武艺</t>
  </si>
  <si>
    <t>胡欣欣</t>
  </si>
  <si>
    <t>魏连杰</t>
  </si>
  <si>
    <t>陈道富</t>
  </si>
  <si>
    <t>刘仕华</t>
  </si>
  <si>
    <t>彭军</t>
  </si>
  <si>
    <t>前期主管</t>
  </si>
  <si>
    <t>方福莽</t>
  </si>
  <si>
    <t>吴新臣</t>
  </si>
  <si>
    <t>潘茹</t>
  </si>
  <si>
    <t>胡朝阳</t>
  </si>
  <si>
    <t>孙杰</t>
  </si>
  <si>
    <t>投资主管</t>
  </si>
  <si>
    <t>陈春莉</t>
  </si>
  <si>
    <t>秦杨</t>
  </si>
  <si>
    <t>金旗</t>
  </si>
  <si>
    <t>朱凌子</t>
  </si>
  <si>
    <t>杨菲菲</t>
  </si>
  <si>
    <t>梁学科</t>
  </si>
  <si>
    <t>融资主管</t>
  </si>
  <si>
    <t>韩永辉</t>
  </si>
  <si>
    <t>彭兵舰</t>
  </si>
  <si>
    <t>周来宇</t>
  </si>
  <si>
    <t>陈娟</t>
  </si>
  <si>
    <t>张浩</t>
  </si>
  <si>
    <t>朱建婷</t>
  </si>
  <si>
    <t>郑盼</t>
  </si>
  <si>
    <t>会计主管岗</t>
  </si>
  <si>
    <t>张滕</t>
  </si>
  <si>
    <t>管媛媛</t>
  </si>
  <si>
    <t>李伟</t>
  </si>
  <si>
    <t>杨路</t>
  </si>
  <si>
    <t>闵祥生</t>
  </si>
  <si>
    <t>周雪</t>
  </si>
  <si>
    <t>李慧</t>
  </si>
  <si>
    <t>苏晓倩</t>
  </si>
  <si>
    <t>戴基勇</t>
  </si>
  <si>
    <t>蒋守铖</t>
  </si>
  <si>
    <t>蒲颖</t>
  </si>
  <si>
    <t>宫景平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</si>
</sst>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zoomScale="115" zoomScaleNormal="115" zoomScaleSheetLayoutView="60" workbookViewId="0">
      <selection activeCell="M18" sqref="M18"/>
    </sheetView>
  </sheetViews>
  <sheetFormatPr defaultColWidth="9" defaultRowHeight="13.5" outlineLevelCol="5"/>
  <cols>
    <col min="1" max="1" width="7.54166666666667" style="1"/>
    <col min="2" max="2" width="11.5166666666667" style="1" customWidth="1"/>
    <col min="3" max="3" width="15.1416666666667" style="1" customWidth="1"/>
    <col min="4" max="4" width="21.6833333333333" style="1" customWidth="1"/>
    <col min="5" max="5" width="14.7" style="1" customWidth="1"/>
    <col min="6" max="6" width="17.2166666666667" style="1" customWidth="1"/>
    <col min="7" max="248" width="9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4" t="str">
        <f>"02-6"</f>
        <v>02-6</v>
      </c>
      <c r="C3" s="4" t="s">
        <v>7</v>
      </c>
      <c r="D3" s="4" t="str">
        <f>"24081800507"</f>
        <v>24081800507</v>
      </c>
      <c r="E3" s="5">
        <v>84.4</v>
      </c>
      <c r="F3" s="3" t="s">
        <v>8</v>
      </c>
    </row>
    <row r="4" spans="1:6">
      <c r="A4" s="4">
        <v>2</v>
      </c>
      <c r="B4" s="4" t="str">
        <f>"02-6"</f>
        <v>02-6</v>
      </c>
      <c r="C4" s="4" t="s">
        <v>7</v>
      </c>
      <c r="D4" s="4" t="str">
        <f>"24081800508"</f>
        <v>24081800508</v>
      </c>
      <c r="E4" s="5">
        <v>71.4</v>
      </c>
      <c r="F4" s="3" t="s">
        <v>8</v>
      </c>
    </row>
    <row r="5" spans="1:6">
      <c r="A5" s="4">
        <v>3</v>
      </c>
      <c r="B5" s="4" t="str">
        <f>"02-6"</f>
        <v>02-6</v>
      </c>
      <c r="C5" s="4" t="s">
        <v>7</v>
      </c>
      <c r="D5" s="4" t="str">
        <f>"24081800505"</f>
        <v>24081800505</v>
      </c>
      <c r="E5" s="5">
        <v>68.8</v>
      </c>
      <c r="F5" s="3" t="s">
        <v>8</v>
      </c>
    </row>
    <row r="6" spans="1:6">
      <c r="A6" s="4">
        <v>4</v>
      </c>
      <c r="B6" s="4" t="str">
        <f t="shared" ref="B6:B17" si="0">"02-2"</f>
        <v>02-2</v>
      </c>
      <c r="C6" s="4" t="s">
        <v>9</v>
      </c>
      <c r="D6" s="4" t="str">
        <f>"24081800509"</f>
        <v>24081800509</v>
      </c>
      <c r="E6" s="5">
        <v>85.8</v>
      </c>
      <c r="F6" s="3" t="s">
        <v>8</v>
      </c>
    </row>
    <row r="7" spans="1:6">
      <c r="A7" s="4">
        <v>5</v>
      </c>
      <c r="B7" s="4" t="str">
        <f t="shared" si="0"/>
        <v>02-2</v>
      </c>
      <c r="C7" s="4" t="s">
        <v>9</v>
      </c>
      <c r="D7" s="4" t="str">
        <f>"24081800510"</f>
        <v>24081800510</v>
      </c>
      <c r="E7" s="5">
        <v>83.8</v>
      </c>
      <c r="F7" s="3" t="s">
        <v>8</v>
      </c>
    </row>
    <row r="8" spans="1:6">
      <c r="A8" s="4">
        <v>6</v>
      </c>
      <c r="B8" s="4" t="str">
        <f t="shared" si="0"/>
        <v>02-2</v>
      </c>
      <c r="C8" s="4" t="s">
        <v>9</v>
      </c>
      <c r="D8" s="4" t="str">
        <f>"24081800108"</f>
        <v>24081800108</v>
      </c>
      <c r="E8" s="5">
        <v>81.6</v>
      </c>
      <c r="F8" s="3" t="s">
        <v>8</v>
      </c>
    </row>
    <row r="9" spans="1:6">
      <c r="A9" s="4">
        <v>7</v>
      </c>
      <c r="B9" s="4" t="str">
        <f t="shared" si="0"/>
        <v>02-2</v>
      </c>
      <c r="C9" s="4" t="s">
        <v>9</v>
      </c>
      <c r="D9" s="4" t="str">
        <f>"24081800107"</f>
        <v>24081800107</v>
      </c>
      <c r="E9" s="5">
        <v>81</v>
      </c>
      <c r="F9" s="3" t="s">
        <v>8</v>
      </c>
    </row>
    <row r="10" spans="1:6">
      <c r="A10" s="4">
        <v>8</v>
      </c>
      <c r="B10" s="4" t="str">
        <f t="shared" si="0"/>
        <v>02-2</v>
      </c>
      <c r="C10" s="4" t="s">
        <v>9</v>
      </c>
      <c r="D10" s="4" t="str">
        <f>"24081800117"</f>
        <v>24081800117</v>
      </c>
      <c r="E10" s="5">
        <v>80</v>
      </c>
      <c r="F10" s="3" t="s">
        <v>8</v>
      </c>
    </row>
    <row r="11" spans="1:6">
      <c r="A11" s="4">
        <v>9</v>
      </c>
      <c r="B11" s="4" t="str">
        <f t="shared" si="0"/>
        <v>02-2</v>
      </c>
      <c r="C11" s="4" t="s">
        <v>9</v>
      </c>
      <c r="D11" s="4" t="str">
        <f>"24081800511"</f>
        <v>24081800511</v>
      </c>
      <c r="E11" s="5">
        <v>80</v>
      </c>
      <c r="F11" s="3" t="s">
        <v>8</v>
      </c>
    </row>
    <row r="12" spans="1:6">
      <c r="A12" s="4">
        <v>10</v>
      </c>
      <c r="B12" s="4" t="str">
        <f t="shared" si="0"/>
        <v>02-2</v>
      </c>
      <c r="C12" s="4" t="s">
        <v>9</v>
      </c>
      <c r="D12" s="4" t="str">
        <f>"24081800104"</f>
        <v>24081800104</v>
      </c>
      <c r="E12" s="5">
        <v>79.4</v>
      </c>
      <c r="F12" s="3" t="s">
        <v>8</v>
      </c>
    </row>
    <row r="13" spans="1:6">
      <c r="A13" s="4">
        <v>11</v>
      </c>
      <c r="B13" s="4" t="str">
        <f t="shared" si="0"/>
        <v>02-2</v>
      </c>
      <c r="C13" s="4" t="s">
        <v>9</v>
      </c>
      <c r="D13" s="4" t="str">
        <f>"24081800112"</f>
        <v>24081800112</v>
      </c>
      <c r="E13" s="5">
        <v>79</v>
      </c>
      <c r="F13" s="3" t="s">
        <v>8</v>
      </c>
    </row>
    <row r="14" spans="1:6">
      <c r="A14" s="4">
        <v>12</v>
      </c>
      <c r="B14" s="4" t="str">
        <f t="shared" si="0"/>
        <v>02-2</v>
      </c>
      <c r="C14" s="4" t="s">
        <v>9</v>
      </c>
      <c r="D14" s="4" t="str">
        <f>"24081800118"</f>
        <v>24081800118</v>
      </c>
      <c r="E14" s="5">
        <v>77.6</v>
      </c>
      <c r="F14" s="3" t="s">
        <v>8</v>
      </c>
    </row>
    <row r="15" spans="1:6">
      <c r="A15" s="4">
        <v>13</v>
      </c>
      <c r="B15" s="4" t="str">
        <f t="shared" si="0"/>
        <v>02-2</v>
      </c>
      <c r="C15" s="4" t="s">
        <v>9</v>
      </c>
      <c r="D15" s="4" t="str">
        <f>"24081800106"</f>
        <v>24081800106</v>
      </c>
      <c r="E15" s="5">
        <v>77.4</v>
      </c>
      <c r="F15" s="3" t="s">
        <v>8</v>
      </c>
    </row>
    <row r="16" spans="1:6">
      <c r="A16" s="4">
        <v>14</v>
      </c>
      <c r="B16" s="4" t="str">
        <f t="shared" si="0"/>
        <v>02-2</v>
      </c>
      <c r="C16" s="4" t="s">
        <v>9</v>
      </c>
      <c r="D16" s="4" t="str">
        <f>"24081800122"</f>
        <v>24081800122</v>
      </c>
      <c r="E16" s="5">
        <v>77.2</v>
      </c>
      <c r="F16" s="3" t="s">
        <v>8</v>
      </c>
    </row>
    <row r="17" spans="1:6">
      <c r="A17" s="4">
        <v>15</v>
      </c>
      <c r="B17" s="4" t="str">
        <f t="shared" si="0"/>
        <v>02-2</v>
      </c>
      <c r="C17" s="4" t="s">
        <v>9</v>
      </c>
      <c r="D17" s="4" t="str">
        <f>"24081800130"</f>
        <v>24081800130</v>
      </c>
      <c r="E17" s="5">
        <v>77.2</v>
      </c>
      <c r="F17" s="3" t="s">
        <v>8</v>
      </c>
    </row>
    <row r="18" spans="1:6">
      <c r="A18" s="4">
        <v>16</v>
      </c>
      <c r="B18" s="4" t="str">
        <f>"02-5"</f>
        <v>02-5</v>
      </c>
      <c r="C18" s="4" t="s">
        <v>10</v>
      </c>
      <c r="D18" s="4" t="str">
        <f>"24081800304"</f>
        <v>24081800304</v>
      </c>
      <c r="E18" s="5">
        <v>82.6</v>
      </c>
      <c r="F18" s="3" t="s">
        <v>8</v>
      </c>
    </row>
    <row r="19" spans="1:6">
      <c r="A19" s="4">
        <v>17</v>
      </c>
      <c r="B19" s="4" t="str">
        <f>"02-5"</f>
        <v>02-5</v>
      </c>
      <c r="C19" s="4" t="s">
        <v>10</v>
      </c>
      <c r="D19" s="4" t="str">
        <f>"24081800306"</f>
        <v>24081800306</v>
      </c>
      <c r="E19" s="5">
        <v>80.6</v>
      </c>
      <c r="F19" s="3" t="s">
        <v>8</v>
      </c>
    </row>
    <row r="20" spans="1:6">
      <c r="A20" s="4">
        <v>18</v>
      </c>
      <c r="B20" s="4" t="str">
        <f>"02-5"</f>
        <v>02-5</v>
      </c>
      <c r="C20" s="4" t="s">
        <v>10</v>
      </c>
      <c r="D20" s="4" t="str">
        <f>"24081800301"</f>
        <v>24081800301</v>
      </c>
      <c r="E20" s="5">
        <v>77.2</v>
      </c>
      <c r="F20" s="3" t="s">
        <v>8</v>
      </c>
    </row>
    <row r="21" spans="1:6">
      <c r="A21" s="4">
        <v>19</v>
      </c>
      <c r="B21" s="4" t="str">
        <f t="shared" ref="B21:B29" si="1">"02-4"</f>
        <v>02-4</v>
      </c>
      <c r="C21" s="4" t="s">
        <v>11</v>
      </c>
      <c r="D21" s="4" t="str">
        <f>"24081800209"</f>
        <v>24081800209</v>
      </c>
      <c r="E21" s="5">
        <v>82.8</v>
      </c>
      <c r="F21" s="3" t="s">
        <v>8</v>
      </c>
    </row>
    <row r="22" spans="1:6">
      <c r="A22" s="4">
        <v>20</v>
      </c>
      <c r="B22" s="4" t="str">
        <f t="shared" si="1"/>
        <v>02-4</v>
      </c>
      <c r="C22" s="4" t="s">
        <v>11</v>
      </c>
      <c r="D22" s="4" t="str">
        <f>"24081800221"</f>
        <v>24081800221</v>
      </c>
      <c r="E22" s="5">
        <v>79.6</v>
      </c>
      <c r="F22" s="3" t="s">
        <v>8</v>
      </c>
    </row>
    <row r="23" spans="1:6">
      <c r="A23" s="4">
        <v>21</v>
      </c>
      <c r="B23" s="4" t="str">
        <f t="shared" si="1"/>
        <v>02-4</v>
      </c>
      <c r="C23" s="4" t="s">
        <v>11</v>
      </c>
      <c r="D23" s="4" t="str">
        <f>"24081800215"</f>
        <v>24081800215</v>
      </c>
      <c r="E23" s="5">
        <v>71.2</v>
      </c>
      <c r="F23" s="3" t="s">
        <v>8</v>
      </c>
    </row>
    <row r="24" spans="1:6">
      <c r="A24" s="4">
        <v>22</v>
      </c>
      <c r="B24" s="4" t="str">
        <f t="shared" si="1"/>
        <v>02-4</v>
      </c>
      <c r="C24" s="4" t="s">
        <v>11</v>
      </c>
      <c r="D24" s="4" t="str">
        <f>"24081800201"</f>
        <v>24081800201</v>
      </c>
      <c r="E24" s="5">
        <v>67.4</v>
      </c>
      <c r="F24" s="3" t="s">
        <v>8</v>
      </c>
    </row>
    <row r="25" spans="1:6">
      <c r="A25" s="4">
        <v>23</v>
      </c>
      <c r="B25" s="4" t="str">
        <f t="shared" si="1"/>
        <v>02-4</v>
      </c>
      <c r="C25" s="4" t="s">
        <v>11</v>
      </c>
      <c r="D25" s="4" t="str">
        <f>"24081800203"</f>
        <v>24081800203</v>
      </c>
      <c r="E25" s="5">
        <v>66</v>
      </c>
      <c r="F25" s="3" t="s">
        <v>8</v>
      </c>
    </row>
    <row r="26" spans="1:6">
      <c r="A26" s="4">
        <v>24</v>
      </c>
      <c r="B26" s="4" t="str">
        <f t="shared" si="1"/>
        <v>02-4</v>
      </c>
      <c r="C26" s="4" t="s">
        <v>11</v>
      </c>
      <c r="D26" s="4" t="str">
        <f>"24081800214"</f>
        <v>24081800214</v>
      </c>
      <c r="E26" s="5">
        <v>62</v>
      </c>
      <c r="F26" s="3" t="s">
        <v>8</v>
      </c>
    </row>
    <row r="27" spans="1:6">
      <c r="A27" s="4">
        <v>25</v>
      </c>
      <c r="B27" s="4" t="str">
        <f t="shared" si="1"/>
        <v>02-4</v>
      </c>
      <c r="C27" s="4" t="s">
        <v>11</v>
      </c>
      <c r="D27" s="4" t="str">
        <f>"24081800223"</f>
        <v>24081800223</v>
      </c>
      <c r="E27" s="5">
        <v>61.4</v>
      </c>
      <c r="F27" s="3" t="s">
        <v>8</v>
      </c>
    </row>
    <row r="28" spans="1:6">
      <c r="A28" s="4">
        <v>26</v>
      </c>
      <c r="B28" s="4" t="str">
        <f t="shared" si="1"/>
        <v>02-4</v>
      </c>
      <c r="C28" s="4" t="s">
        <v>11</v>
      </c>
      <c r="D28" s="4" t="str">
        <f>"24081800230"</f>
        <v>24081800230</v>
      </c>
      <c r="E28" s="5">
        <v>61</v>
      </c>
      <c r="F28" s="3" t="s">
        <v>8</v>
      </c>
    </row>
    <row r="29" spans="1:6">
      <c r="A29" s="4">
        <v>27</v>
      </c>
      <c r="B29" s="4" t="str">
        <f t="shared" si="1"/>
        <v>02-4</v>
      </c>
      <c r="C29" s="4" t="s">
        <v>11</v>
      </c>
      <c r="D29" s="4" t="str">
        <f>"24081800514"</f>
        <v>24081800514</v>
      </c>
      <c r="E29" s="5">
        <v>60.8</v>
      </c>
      <c r="F29" s="3" t="s">
        <v>8</v>
      </c>
    </row>
    <row r="30" spans="1:6">
      <c r="A30" s="4">
        <v>28</v>
      </c>
      <c r="B30" s="4" t="str">
        <f>"02-3"</f>
        <v>02-3</v>
      </c>
      <c r="C30" s="4" t="s">
        <v>12</v>
      </c>
      <c r="D30" s="4" t="str">
        <f>"24081800405"</f>
        <v>24081800405</v>
      </c>
      <c r="E30" s="5">
        <v>71.8</v>
      </c>
      <c r="F30" s="3" t="s">
        <v>8</v>
      </c>
    </row>
    <row r="31" spans="1:6">
      <c r="A31" s="4">
        <v>29</v>
      </c>
      <c r="B31" s="4" t="str">
        <f>"02-3"</f>
        <v>02-3</v>
      </c>
      <c r="C31" s="4" t="s">
        <v>12</v>
      </c>
      <c r="D31" s="4" t="str">
        <f>"24081800413"</f>
        <v>24081800413</v>
      </c>
      <c r="E31" s="5">
        <v>64.8</v>
      </c>
      <c r="F31" s="3" t="s">
        <v>8</v>
      </c>
    </row>
    <row r="32" spans="1:6">
      <c r="A32" s="4">
        <v>30</v>
      </c>
      <c r="B32" s="4" t="str">
        <f>"02-3"</f>
        <v>02-3</v>
      </c>
      <c r="C32" s="4" t="s">
        <v>12</v>
      </c>
      <c r="D32" s="4" t="str">
        <f>"24081800410"</f>
        <v>24081800410</v>
      </c>
      <c r="E32" s="5">
        <v>63.2</v>
      </c>
      <c r="F32" s="3" t="s">
        <v>8</v>
      </c>
    </row>
    <row r="33" spans="1:6">
      <c r="A33" s="4">
        <v>31</v>
      </c>
      <c r="B33" s="4" t="str">
        <f>"02-3"</f>
        <v>02-3</v>
      </c>
      <c r="C33" s="4" t="s">
        <v>12</v>
      </c>
      <c r="D33" s="4" t="str">
        <f>"24081800414"</f>
        <v>24081800414</v>
      </c>
      <c r="E33" s="5">
        <v>63</v>
      </c>
      <c r="F33" s="3" t="s">
        <v>8</v>
      </c>
    </row>
    <row r="34" spans="1:6">
      <c r="A34" s="4">
        <v>32</v>
      </c>
      <c r="B34" s="4" t="str">
        <f t="shared" ref="B34:B40" si="2">"02-1"</f>
        <v>02-1</v>
      </c>
      <c r="C34" s="4" t="s">
        <v>13</v>
      </c>
      <c r="D34" s="4" t="str">
        <f>"24081800421"</f>
        <v>24081800421</v>
      </c>
      <c r="E34" s="5">
        <v>78.6</v>
      </c>
      <c r="F34" s="3" t="s">
        <v>8</v>
      </c>
    </row>
    <row r="35" spans="1:6">
      <c r="A35" s="4">
        <v>33</v>
      </c>
      <c r="B35" s="4" t="str">
        <f t="shared" si="2"/>
        <v>02-1</v>
      </c>
      <c r="C35" s="4" t="s">
        <v>13</v>
      </c>
      <c r="D35" s="4" t="str">
        <f>"24081800417"</f>
        <v>24081800417</v>
      </c>
      <c r="E35" s="5">
        <v>78.4</v>
      </c>
      <c r="F35" s="3" t="s">
        <v>8</v>
      </c>
    </row>
    <row r="36" spans="1:6">
      <c r="A36" s="4">
        <v>34</v>
      </c>
      <c r="B36" s="4" t="str">
        <f t="shared" si="2"/>
        <v>02-1</v>
      </c>
      <c r="C36" s="4" t="s">
        <v>13</v>
      </c>
      <c r="D36" s="4" t="str">
        <f>"24081800416"</f>
        <v>24081800416</v>
      </c>
      <c r="E36" s="5">
        <v>77.8</v>
      </c>
      <c r="F36" s="3" t="s">
        <v>8</v>
      </c>
    </row>
    <row r="37" spans="1:6">
      <c r="A37" s="4">
        <v>35</v>
      </c>
      <c r="B37" s="4" t="str">
        <f t="shared" si="2"/>
        <v>02-1</v>
      </c>
      <c r="C37" s="4" t="s">
        <v>13</v>
      </c>
      <c r="D37" s="4" t="str">
        <f>"24081800420"</f>
        <v>24081800420</v>
      </c>
      <c r="E37" s="5">
        <v>74.8</v>
      </c>
      <c r="F37" s="3" t="s">
        <v>8</v>
      </c>
    </row>
    <row r="38" spans="1:6">
      <c r="A38" s="4">
        <v>36</v>
      </c>
      <c r="B38" s="4" t="str">
        <f t="shared" si="2"/>
        <v>02-1</v>
      </c>
      <c r="C38" s="4" t="s">
        <v>13</v>
      </c>
      <c r="D38" s="4" t="str">
        <f>"24081800418"</f>
        <v>24081800418</v>
      </c>
      <c r="E38" s="5">
        <v>70.8</v>
      </c>
      <c r="F38" s="3" t="s">
        <v>8</v>
      </c>
    </row>
    <row r="39" spans="1:6">
      <c r="A39" s="4">
        <v>37</v>
      </c>
      <c r="B39" s="4" t="str">
        <f t="shared" si="2"/>
        <v>02-1</v>
      </c>
      <c r="C39" s="4" t="s">
        <v>13</v>
      </c>
      <c r="D39" s="4" t="str">
        <f>"24081800422"</f>
        <v>24081800422</v>
      </c>
      <c r="E39" s="5">
        <v>68.4</v>
      </c>
      <c r="F39" s="3" t="s">
        <v>8</v>
      </c>
    </row>
    <row r="40" spans="1:6">
      <c r="A40" s="4">
        <v>38</v>
      </c>
      <c r="B40" s="4" t="str">
        <f t="shared" si="2"/>
        <v>02-1</v>
      </c>
      <c r="C40" s="4" t="s">
        <v>13</v>
      </c>
      <c r="D40" s="4" t="str">
        <f>"24081800423"</f>
        <v>24081800423</v>
      </c>
      <c r="E40" s="5">
        <v>68.4</v>
      </c>
      <c r="F40" s="3" t="s">
        <v>8</v>
      </c>
    </row>
  </sheetData>
  <autoFilter ref="A2:E40">
    <sortState ref="A2:E40">
      <sortCondition ref="C2:C40"/>
    </sortState>
    <extLst/>
  </autoFilter>
  <mergeCells count="1">
    <mergeCell ref="A1:F1"/>
  </mergeCells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zoomScaleSheetLayoutView="60" topLeftCell="A22" workbookViewId="0">
      <selection activeCell="D64" sqref="D64"/>
    </sheetView>
  </sheetViews>
  <sheetFormatPr defaultColWidth="9" defaultRowHeight="13.5" outlineLevelCol="4"/>
  <cols>
    <col min="1" max="1" width="9.19166666666667" style="1" customWidth="1"/>
    <col min="2" max="2" width="15.7416666666667" style="1" customWidth="1"/>
    <col min="3" max="3" width="19.625" style="1" customWidth="1"/>
    <col min="4" max="4" width="23.4916666666667" style="1" customWidth="1"/>
    <col min="5" max="5" width="19.625" style="1" customWidth="1"/>
    <col min="6" max="247" width="9" style="1"/>
  </cols>
  <sheetData>
    <row r="1" ht="37" customHeight="1" spans="1:5">
      <c r="A1" s="2" t="s">
        <v>14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15</v>
      </c>
      <c r="E2" s="3" t="s">
        <v>6</v>
      </c>
    </row>
    <row r="3" spans="1:5">
      <c r="A3" s="4">
        <v>1</v>
      </c>
      <c r="B3" s="4" t="str">
        <f>"01-1"</f>
        <v>01-1</v>
      </c>
      <c r="C3" s="4" t="s">
        <v>16</v>
      </c>
      <c r="D3" s="4" t="s">
        <v>17</v>
      </c>
      <c r="E3" s="3" t="s">
        <v>8</v>
      </c>
    </row>
    <row r="4" spans="1:5">
      <c r="A4" s="4">
        <v>2</v>
      </c>
      <c r="B4" s="4" t="str">
        <f>"01-1"</f>
        <v>01-1</v>
      </c>
      <c r="C4" s="4"/>
      <c r="D4" s="4" t="s">
        <v>18</v>
      </c>
      <c r="E4" s="3" t="s">
        <v>8</v>
      </c>
    </row>
    <row r="5" spans="1:5">
      <c r="A5" s="4">
        <v>3</v>
      </c>
      <c r="B5" s="4" t="str">
        <f>"01-1"</f>
        <v>01-1</v>
      </c>
      <c r="C5" s="4"/>
      <c r="D5" s="4" t="s">
        <v>19</v>
      </c>
      <c r="E5" s="3" t="s">
        <v>8</v>
      </c>
    </row>
    <row r="6" spans="1:5">
      <c r="A6" s="4">
        <v>4</v>
      </c>
      <c r="B6" s="4" t="str">
        <f>"01-1"</f>
        <v>01-1</v>
      </c>
      <c r="C6" s="4"/>
      <c r="D6" s="4" t="s">
        <v>20</v>
      </c>
      <c r="E6" s="3" t="s">
        <v>8</v>
      </c>
    </row>
    <row r="7" spans="1:5">
      <c r="A7" s="4">
        <v>5</v>
      </c>
      <c r="B7" s="4" t="str">
        <f>"01-1"</f>
        <v>01-1</v>
      </c>
      <c r="C7" s="4"/>
      <c r="D7" s="4" t="s">
        <v>21</v>
      </c>
      <c r="E7" s="3" t="s">
        <v>8</v>
      </c>
    </row>
    <row r="8" spans="1:5">
      <c r="A8" s="4">
        <v>6</v>
      </c>
      <c r="B8" s="4" t="str">
        <f t="shared" ref="B8:B45" si="0">"01-2"</f>
        <v>01-2</v>
      </c>
      <c r="C8" s="4" t="s">
        <v>22</v>
      </c>
      <c r="D8" s="4" t="s">
        <v>23</v>
      </c>
      <c r="E8" s="3" t="s">
        <v>8</v>
      </c>
    </row>
    <row r="9" spans="1:5">
      <c r="A9" s="4">
        <v>7</v>
      </c>
      <c r="B9" s="4" t="str">
        <f t="shared" si="0"/>
        <v>01-2</v>
      </c>
      <c r="C9" s="4"/>
      <c r="D9" s="4" t="s">
        <v>24</v>
      </c>
      <c r="E9" s="3" t="s">
        <v>8</v>
      </c>
    </row>
    <row r="10" spans="1:5">
      <c r="A10" s="4">
        <v>8</v>
      </c>
      <c r="B10" s="4" t="str">
        <f t="shared" si="0"/>
        <v>01-2</v>
      </c>
      <c r="C10" s="4"/>
      <c r="D10" s="4" t="s">
        <v>25</v>
      </c>
      <c r="E10" s="3" t="s">
        <v>8</v>
      </c>
    </row>
    <row r="11" spans="1:5">
      <c r="A11" s="4">
        <v>9</v>
      </c>
      <c r="B11" s="4" t="str">
        <f t="shared" si="0"/>
        <v>01-2</v>
      </c>
      <c r="C11" s="4"/>
      <c r="D11" s="4" t="s">
        <v>26</v>
      </c>
      <c r="E11" s="3" t="s">
        <v>8</v>
      </c>
    </row>
    <row r="12" spans="1:5">
      <c r="A12" s="4">
        <v>10</v>
      </c>
      <c r="B12" s="4" t="str">
        <f t="shared" si="0"/>
        <v>01-2</v>
      </c>
      <c r="C12" s="4"/>
      <c r="D12" s="4" t="s">
        <v>27</v>
      </c>
      <c r="E12" s="3" t="s">
        <v>8</v>
      </c>
    </row>
    <row r="13" spans="1:5">
      <c r="A13" s="4">
        <v>11</v>
      </c>
      <c r="B13" s="4" t="str">
        <f t="shared" si="0"/>
        <v>01-2</v>
      </c>
      <c r="C13" s="4"/>
      <c r="D13" s="4" t="s">
        <v>28</v>
      </c>
      <c r="E13" s="3" t="s">
        <v>8</v>
      </c>
    </row>
    <row r="14" spans="1:5">
      <c r="A14" s="4">
        <v>12</v>
      </c>
      <c r="B14" s="4" t="str">
        <f t="shared" si="0"/>
        <v>01-2</v>
      </c>
      <c r="C14" s="4"/>
      <c r="D14" s="4" t="s">
        <v>29</v>
      </c>
      <c r="E14" s="3" t="s">
        <v>8</v>
      </c>
    </row>
    <row r="15" spans="1:5">
      <c r="A15" s="4">
        <v>13</v>
      </c>
      <c r="B15" s="4" t="str">
        <f t="shared" si="0"/>
        <v>01-2</v>
      </c>
      <c r="C15" s="4"/>
      <c r="D15" s="4" t="s">
        <v>30</v>
      </c>
      <c r="E15" s="3" t="s">
        <v>8</v>
      </c>
    </row>
    <row r="16" spans="1:5">
      <c r="A16" s="4">
        <v>14</v>
      </c>
      <c r="B16" s="4" t="str">
        <f t="shared" si="0"/>
        <v>01-2</v>
      </c>
      <c r="C16" s="4"/>
      <c r="D16" s="4" t="s">
        <v>31</v>
      </c>
      <c r="E16" s="3" t="s">
        <v>8</v>
      </c>
    </row>
    <row r="17" spans="1:5">
      <c r="A17" s="4">
        <v>15</v>
      </c>
      <c r="B17" s="4" t="str">
        <f t="shared" si="0"/>
        <v>01-2</v>
      </c>
      <c r="C17" s="4"/>
      <c r="D17" s="4" t="s">
        <v>32</v>
      </c>
      <c r="E17" s="3" t="s">
        <v>8</v>
      </c>
    </row>
    <row r="18" spans="1:5">
      <c r="A18" s="4">
        <v>16</v>
      </c>
      <c r="B18" s="4" t="str">
        <f t="shared" si="0"/>
        <v>01-2</v>
      </c>
      <c r="C18" s="4"/>
      <c r="D18" s="4" t="s">
        <v>33</v>
      </c>
      <c r="E18" s="3" t="s">
        <v>8</v>
      </c>
    </row>
    <row r="19" spans="1:5">
      <c r="A19" s="4">
        <v>17</v>
      </c>
      <c r="B19" s="4" t="str">
        <f t="shared" si="0"/>
        <v>01-2</v>
      </c>
      <c r="C19" s="4"/>
      <c r="D19" s="4" t="s">
        <v>34</v>
      </c>
      <c r="E19" s="3" t="s">
        <v>8</v>
      </c>
    </row>
    <row r="20" spans="1:5">
      <c r="A20" s="4">
        <v>18</v>
      </c>
      <c r="B20" s="4" t="str">
        <f t="shared" si="0"/>
        <v>01-2</v>
      </c>
      <c r="C20" s="4"/>
      <c r="D20" s="4" t="s">
        <v>35</v>
      </c>
      <c r="E20" s="3" t="s">
        <v>8</v>
      </c>
    </row>
    <row r="21" spans="1:5">
      <c r="A21" s="4">
        <v>19</v>
      </c>
      <c r="B21" s="4" t="str">
        <f t="shared" si="0"/>
        <v>01-2</v>
      </c>
      <c r="C21" s="4"/>
      <c r="D21" s="4" t="s">
        <v>36</v>
      </c>
      <c r="E21" s="3" t="s">
        <v>8</v>
      </c>
    </row>
    <row r="22" spans="1:5">
      <c r="A22" s="4">
        <v>20</v>
      </c>
      <c r="B22" s="4" t="str">
        <f t="shared" si="0"/>
        <v>01-2</v>
      </c>
      <c r="C22" s="4"/>
      <c r="D22" s="4" t="s">
        <v>37</v>
      </c>
      <c r="E22" s="3" t="s">
        <v>8</v>
      </c>
    </row>
    <row r="23" spans="1:5">
      <c r="A23" s="4">
        <v>21</v>
      </c>
      <c r="B23" s="4" t="str">
        <f t="shared" si="0"/>
        <v>01-2</v>
      </c>
      <c r="C23" s="4"/>
      <c r="D23" s="4" t="s">
        <v>38</v>
      </c>
      <c r="E23" s="3" t="s">
        <v>8</v>
      </c>
    </row>
    <row r="24" spans="1:5">
      <c r="A24" s="4">
        <v>22</v>
      </c>
      <c r="B24" s="4" t="str">
        <f t="shared" si="0"/>
        <v>01-2</v>
      </c>
      <c r="C24" s="4"/>
      <c r="D24" s="4" t="s">
        <v>39</v>
      </c>
      <c r="E24" s="3" t="s">
        <v>8</v>
      </c>
    </row>
    <row r="25" spans="1:5">
      <c r="A25" s="4">
        <v>23</v>
      </c>
      <c r="B25" s="4" t="str">
        <f t="shared" si="0"/>
        <v>01-2</v>
      </c>
      <c r="C25" s="4"/>
      <c r="D25" s="4" t="s">
        <v>40</v>
      </c>
      <c r="E25" s="3" t="s">
        <v>8</v>
      </c>
    </row>
    <row r="26" spans="1:5">
      <c r="A26" s="4">
        <v>24</v>
      </c>
      <c r="B26" s="4" t="str">
        <f t="shared" si="0"/>
        <v>01-2</v>
      </c>
      <c r="C26" s="4"/>
      <c r="D26" s="4" t="s">
        <v>41</v>
      </c>
      <c r="E26" s="3" t="s">
        <v>8</v>
      </c>
    </row>
    <row r="27" spans="1:5">
      <c r="A27" s="4">
        <v>25</v>
      </c>
      <c r="B27" s="4" t="str">
        <f t="shared" si="0"/>
        <v>01-2</v>
      </c>
      <c r="C27" s="4"/>
      <c r="D27" s="4" t="s">
        <v>42</v>
      </c>
      <c r="E27" s="3" t="s">
        <v>8</v>
      </c>
    </row>
    <row r="28" spans="1:5">
      <c r="A28" s="4">
        <v>26</v>
      </c>
      <c r="B28" s="4" t="str">
        <f t="shared" si="0"/>
        <v>01-2</v>
      </c>
      <c r="C28" s="4"/>
      <c r="D28" s="4" t="s">
        <v>43</v>
      </c>
      <c r="E28" s="3" t="s">
        <v>8</v>
      </c>
    </row>
    <row r="29" spans="1:5">
      <c r="A29" s="4">
        <v>27</v>
      </c>
      <c r="B29" s="4" t="str">
        <f t="shared" si="0"/>
        <v>01-2</v>
      </c>
      <c r="C29" s="4"/>
      <c r="D29" s="4" t="s">
        <v>44</v>
      </c>
      <c r="E29" s="3" t="s">
        <v>8</v>
      </c>
    </row>
    <row r="30" spans="1:5">
      <c r="A30" s="4">
        <v>28</v>
      </c>
      <c r="B30" s="4" t="str">
        <f t="shared" si="0"/>
        <v>01-2</v>
      </c>
      <c r="C30" s="4"/>
      <c r="D30" s="4" t="s">
        <v>45</v>
      </c>
      <c r="E30" s="3" t="s">
        <v>8</v>
      </c>
    </row>
    <row r="31" spans="1:5">
      <c r="A31" s="4">
        <v>29</v>
      </c>
      <c r="B31" s="4" t="str">
        <f t="shared" si="0"/>
        <v>01-2</v>
      </c>
      <c r="C31" s="4"/>
      <c r="D31" s="4" t="s">
        <v>46</v>
      </c>
      <c r="E31" s="3" t="s">
        <v>8</v>
      </c>
    </row>
    <row r="32" spans="1:5">
      <c r="A32" s="4">
        <v>30</v>
      </c>
      <c r="B32" s="4" t="str">
        <f t="shared" si="0"/>
        <v>01-2</v>
      </c>
      <c r="C32" s="4"/>
      <c r="D32" s="4" t="s">
        <v>47</v>
      </c>
      <c r="E32" s="3" t="s">
        <v>8</v>
      </c>
    </row>
    <row r="33" spans="1:5">
      <c r="A33" s="4">
        <v>31</v>
      </c>
      <c r="B33" s="4" t="str">
        <f t="shared" si="0"/>
        <v>01-2</v>
      </c>
      <c r="C33" s="4"/>
      <c r="D33" s="4" t="s">
        <v>48</v>
      </c>
      <c r="E33" s="3" t="s">
        <v>8</v>
      </c>
    </row>
    <row r="34" spans="1:5">
      <c r="A34" s="4">
        <v>32</v>
      </c>
      <c r="B34" s="4" t="str">
        <f t="shared" si="0"/>
        <v>01-2</v>
      </c>
      <c r="C34" s="4"/>
      <c r="D34" s="4" t="s">
        <v>49</v>
      </c>
      <c r="E34" s="3" t="s">
        <v>8</v>
      </c>
    </row>
    <row r="35" spans="1:5">
      <c r="A35" s="4">
        <v>33</v>
      </c>
      <c r="B35" s="4" t="str">
        <f t="shared" si="0"/>
        <v>01-2</v>
      </c>
      <c r="C35" s="4"/>
      <c r="D35" s="4" t="s">
        <v>50</v>
      </c>
      <c r="E35" s="3" t="s">
        <v>8</v>
      </c>
    </row>
    <row r="36" spans="1:5">
      <c r="A36" s="4">
        <v>34</v>
      </c>
      <c r="B36" s="4" t="str">
        <f t="shared" si="0"/>
        <v>01-2</v>
      </c>
      <c r="C36" s="4"/>
      <c r="D36" s="4" t="s">
        <v>51</v>
      </c>
      <c r="E36" s="3" t="s">
        <v>8</v>
      </c>
    </row>
    <row r="37" spans="1:5">
      <c r="A37" s="4">
        <v>35</v>
      </c>
      <c r="B37" s="4" t="str">
        <f t="shared" si="0"/>
        <v>01-2</v>
      </c>
      <c r="C37" s="4"/>
      <c r="D37" s="4" t="s">
        <v>52</v>
      </c>
      <c r="E37" s="3" t="s">
        <v>8</v>
      </c>
    </row>
    <row r="38" spans="1:5">
      <c r="A38" s="4">
        <v>36</v>
      </c>
      <c r="B38" s="4" t="str">
        <f t="shared" si="0"/>
        <v>01-2</v>
      </c>
      <c r="C38" s="4"/>
      <c r="D38" s="4" t="s">
        <v>53</v>
      </c>
      <c r="E38" s="3" t="s">
        <v>8</v>
      </c>
    </row>
    <row r="39" spans="1:5">
      <c r="A39" s="4">
        <v>37</v>
      </c>
      <c r="B39" s="4" t="str">
        <f t="shared" si="0"/>
        <v>01-2</v>
      </c>
      <c r="C39" s="4"/>
      <c r="D39" s="4" t="s">
        <v>54</v>
      </c>
      <c r="E39" s="3" t="s">
        <v>8</v>
      </c>
    </row>
    <row r="40" spans="1:5">
      <c r="A40" s="4">
        <v>38</v>
      </c>
      <c r="B40" s="4" t="str">
        <f t="shared" si="0"/>
        <v>01-2</v>
      </c>
      <c r="C40" s="4"/>
      <c r="D40" s="4" t="s">
        <v>55</v>
      </c>
      <c r="E40" s="3" t="s">
        <v>8</v>
      </c>
    </row>
    <row r="41" spans="1:5">
      <c r="A41" s="4">
        <v>39</v>
      </c>
      <c r="B41" s="4" t="str">
        <f t="shared" si="0"/>
        <v>01-2</v>
      </c>
      <c r="C41" s="4"/>
      <c r="D41" s="4" t="s">
        <v>56</v>
      </c>
      <c r="E41" s="3" t="s">
        <v>8</v>
      </c>
    </row>
    <row r="42" spans="1:5">
      <c r="A42" s="4">
        <v>40</v>
      </c>
      <c r="B42" s="4" t="str">
        <f t="shared" si="0"/>
        <v>01-2</v>
      </c>
      <c r="C42" s="4"/>
      <c r="D42" s="4" t="s">
        <v>57</v>
      </c>
      <c r="E42" s="3" t="s">
        <v>8</v>
      </c>
    </row>
    <row r="43" spans="1:5">
      <c r="A43" s="4">
        <v>41</v>
      </c>
      <c r="B43" s="4" t="str">
        <f t="shared" si="0"/>
        <v>01-2</v>
      </c>
      <c r="C43" s="4"/>
      <c r="D43" s="4" t="s">
        <v>58</v>
      </c>
      <c r="E43" s="3" t="s">
        <v>8</v>
      </c>
    </row>
    <row r="44" spans="1:5">
      <c r="A44" s="4">
        <v>42</v>
      </c>
      <c r="B44" s="4" t="str">
        <f t="shared" si="0"/>
        <v>01-2</v>
      </c>
      <c r="C44" s="4"/>
      <c r="D44" s="4" t="s">
        <v>59</v>
      </c>
      <c r="E44" s="3" t="s">
        <v>8</v>
      </c>
    </row>
    <row r="45" spans="1:5">
      <c r="A45" s="4">
        <v>43</v>
      </c>
      <c r="B45" s="4" t="str">
        <f t="shared" si="0"/>
        <v>01-2</v>
      </c>
      <c r="C45" s="4"/>
      <c r="D45" s="4" t="s">
        <v>60</v>
      </c>
      <c r="E45" s="3" t="s">
        <v>8</v>
      </c>
    </row>
    <row r="46" spans="1:5">
      <c r="A46" s="4">
        <v>44</v>
      </c>
      <c r="B46" s="4" t="str">
        <f>"01-3"</f>
        <v>01-3</v>
      </c>
      <c r="C46" s="3" t="s">
        <v>61</v>
      </c>
      <c r="D46" s="3" t="s">
        <v>62</v>
      </c>
      <c r="E46" s="3" t="s">
        <v>8</v>
      </c>
    </row>
    <row r="47" spans="1:5">
      <c r="A47" s="4">
        <v>45</v>
      </c>
      <c r="B47" s="4" t="str">
        <f>"01-3"</f>
        <v>01-3</v>
      </c>
      <c r="C47" s="3"/>
      <c r="D47" s="3" t="s">
        <v>63</v>
      </c>
      <c r="E47" s="3" t="s">
        <v>8</v>
      </c>
    </row>
    <row r="48" spans="1:5">
      <c r="A48" s="4">
        <v>46</v>
      </c>
      <c r="B48" s="4" t="str">
        <f>"01-3"</f>
        <v>01-3</v>
      </c>
      <c r="C48" s="3"/>
      <c r="D48" s="3" t="s">
        <v>64</v>
      </c>
      <c r="E48" s="3" t="s">
        <v>8</v>
      </c>
    </row>
    <row r="49" spans="1:5">
      <c r="A49" s="4">
        <v>47</v>
      </c>
      <c r="B49" s="4" t="str">
        <f>"01-3"</f>
        <v>01-3</v>
      </c>
      <c r="C49" s="3"/>
      <c r="D49" s="3" t="s">
        <v>65</v>
      </c>
      <c r="E49" s="3" t="s">
        <v>8</v>
      </c>
    </row>
    <row r="50" spans="1:5">
      <c r="A50" s="4">
        <v>48</v>
      </c>
      <c r="B50" s="4" t="str">
        <f>"01-3"</f>
        <v>01-3</v>
      </c>
      <c r="C50" s="3"/>
      <c r="D50" s="3" t="s">
        <v>66</v>
      </c>
      <c r="E50" s="3" t="s">
        <v>8</v>
      </c>
    </row>
    <row r="51" spans="1:5">
      <c r="A51" s="4">
        <v>49</v>
      </c>
      <c r="B51" s="4" t="str">
        <f t="shared" ref="B51:B56" si="1">"01-4"</f>
        <v>01-4</v>
      </c>
      <c r="C51" s="3" t="s">
        <v>67</v>
      </c>
      <c r="D51" s="3" t="s">
        <v>68</v>
      </c>
      <c r="E51" s="3" t="s">
        <v>8</v>
      </c>
    </row>
    <row r="52" spans="1:5">
      <c r="A52" s="4">
        <v>50</v>
      </c>
      <c r="B52" s="4" t="str">
        <f t="shared" si="1"/>
        <v>01-4</v>
      </c>
      <c r="C52" s="3"/>
      <c r="D52" s="3" t="s">
        <v>69</v>
      </c>
      <c r="E52" s="3" t="s">
        <v>8</v>
      </c>
    </row>
    <row r="53" spans="1:5">
      <c r="A53" s="4">
        <v>51</v>
      </c>
      <c r="B53" s="4" t="str">
        <f t="shared" si="1"/>
        <v>01-4</v>
      </c>
      <c r="C53" s="3"/>
      <c r="D53" s="3" t="s">
        <v>70</v>
      </c>
      <c r="E53" s="3" t="s">
        <v>8</v>
      </c>
    </row>
    <row r="54" spans="1:5">
      <c r="A54" s="4">
        <v>52</v>
      </c>
      <c r="B54" s="4" t="str">
        <f t="shared" si="1"/>
        <v>01-4</v>
      </c>
      <c r="C54" s="3"/>
      <c r="D54" s="3" t="s">
        <v>71</v>
      </c>
      <c r="E54" s="3" t="s">
        <v>8</v>
      </c>
    </row>
    <row r="55" spans="1:5">
      <c r="A55" s="4">
        <v>53</v>
      </c>
      <c r="B55" s="4" t="str">
        <f t="shared" si="1"/>
        <v>01-4</v>
      </c>
      <c r="C55" s="3"/>
      <c r="D55" s="3" t="s">
        <v>72</v>
      </c>
      <c r="E55" s="3" t="s">
        <v>8</v>
      </c>
    </row>
    <row r="56" spans="1:5">
      <c r="A56" s="4">
        <v>54</v>
      </c>
      <c r="B56" s="4" t="str">
        <f t="shared" si="1"/>
        <v>01-4</v>
      </c>
      <c r="C56" s="3"/>
      <c r="D56" s="3" t="s">
        <v>73</v>
      </c>
      <c r="E56" s="3" t="s">
        <v>8</v>
      </c>
    </row>
    <row r="57" spans="1:5">
      <c r="A57" s="4">
        <v>55</v>
      </c>
      <c r="B57" s="4" t="str">
        <f t="shared" ref="B57:B63" si="2">"01-5"</f>
        <v>01-5</v>
      </c>
      <c r="C57" s="3" t="s">
        <v>74</v>
      </c>
      <c r="D57" s="3" t="s">
        <v>75</v>
      </c>
      <c r="E57" s="3" t="s">
        <v>8</v>
      </c>
    </row>
    <row r="58" spans="1:5">
      <c r="A58" s="4">
        <v>56</v>
      </c>
      <c r="B58" s="4" t="str">
        <f t="shared" si="2"/>
        <v>01-5</v>
      </c>
      <c r="C58" s="3"/>
      <c r="D58" s="3" t="s">
        <v>76</v>
      </c>
      <c r="E58" s="3" t="s">
        <v>8</v>
      </c>
    </row>
    <row r="59" spans="1:5">
      <c r="A59" s="4">
        <v>57</v>
      </c>
      <c r="B59" s="4" t="str">
        <f t="shared" si="2"/>
        <v>01-5</v>
      </c>
      <c r="C59" s="3"/>
      <c r="D59" s="3" t="s">
        <v>77</v>
      </c>
      <c r="E59" s="3" t="s">
        <v>8</v>
      </c>
    </row>
    <row r="60" spans="1:5">
      <c r="A60" s="4">
        <v>58</v>
      </c>
      <c r="B60" s="4" t="str">
        <f t="shared" si="2"/>
        <v>01-5</v>
      </c>
      <c r="C60" s="3"/>
      <c r="D60" s="3" t="s">
        <v>78</v>
      </c>
      <c r="E60" s="3" t="s">
        <v>8</v>
      </c>
    </row>
    <row r="61" spans="1:5">
      <c r="A61" s="4">
        <v>59</v>
      </c>
      <c r="B61" s="4" t="str">
        <f t="shared" si="2"/>
        <v>01-5</v>
      </c>
      <c r="C61" s="3"/>
      <c r="D61" s="3" t="s">
        <v>79</v>
      </c>
      <c r="E61" s="3" t="s">
        <v>8</v>
      </c>
    </row>
    <row r="62" spans="1:5">
      <c r="A62" s="4">
        <v>60</v>
      </c>
      <c r="B62" s="4" t="str">
        <f t="shared" si="2"/>
        <v>01-5</v>
      </c>
      <c r="C62" s="3"/>
      <c r="D62" s="3" t="s">
        <v>80</v>
      </c>
      <c r="E62" s="3" t="s">
        <v>8</v>
      </c>
    </row>
    <row r="63" spans="1:5">
      <c r="A63" s="4">
        <v>61</v>
      </c>
      <c r="B63" s="4" t="str">
        <f t="shared" si="2"/>
        <v>01-5</v>
      </c>
      <c r="C63" s="3"/>
      <c r="D63" s="3" t="s">
        <v>81</v>
      </c>
      <c r="E63" s="3" t="s">
        <v>8</v>
      </c>
    </row>
    <row r="64" spans="1:5">
      <c r="A64" s="4">
        <v>62</v>
      </c>
      <c r="B64" s="4" t="str">
        <f t="shared" ref="B64:B75" si="3">"01-6"</f>
        <v>01-6</v>
      </c>
      <c r="C64" s="3" t="s">
        <v>82</v>
      </c>
      <c r="D64" s="3" t="s">
        <v>83</v>
      </c>
      <c r="E64" s="3" t="s">
        <v>8</v>
      </c>
    </row>
    <row r="65" spans="1:5">
      <c r="A65" s="4">
        <v>63</v>
      </c>
      <c r="B65" s="4" t="str">
        <f t="shared" si="3"/>
        <v>01-6</v>
      </c>
      <c r="C65" s="3"/>
      <c r="D65" s="3" t="s">
        <v>84</v>
      </c>
      <c r="E65" s="3" t="s">
        <v>8</v>
      </c>
    </row>
    <row r="66" spans="1:5">
      <c r="A66" s="4">
        <v>64</v>
      </c>
      <c r="B66" s="4" t="str">
        <f t="shared" si="3"/>
        <v>01-6</v>
      </c>
      <c r="C66" s="3"/>
      <c r="D66" s="3" t="s">
        <v>85</v>
      </c>
      <c r="E66" s="3" t="s">
        <v>8</v>
      </c>
    </row>
    <row r="67" spans="1:5">
      <c r="A67" s="4">
        <v>65</v>
      </c>
      <c r="B67" s="4" t="str">
        <f t="shared" si="3"/>
        <v>01-6</v>
      </c>
      <c r="C67" s="3"/>
      <c r="D67" s="3" t="s">
        <v>86</v>
      </c>
      <c r="E67" s="3" t="s">
        <v>8</v>
      </c>
    </row>
    <row r="68" spans="1:5">
      <c r="A68" s="4">
        <v>66</v>
      </c>
      <c r="B68" s="4" t="str">
        <f t="shared" si="3"/>
        <v>01-6</v>
      </c>
      <c r="C68" s="3"/>
      <c r="D68" s="3" t="s">
        <v>87</v>
      </c>
      <c r="E68" s="3" t="s">
        <v>8</v>
      </c>
    </row>
    <row r="69" spans="1:5">
      <c r="A69" s="4">
        <v>67</v>
      </c>
      <c r="B69" s="4" t="str">
        <f t="shared" si="3"/>
        <v>01-6</v>
      </c>
      <c r="C69" s="3"/>
      <c r="D69" s="3" t="s">
        <v>88</v>
      </c>
      <c r="E69" s="3" t="s">
        <v>8</v>
      </c>
    </row>
    <row r="70" spans="1:5">
      <c r="A70" s="4">
        <v>68</v>
      </c>
      <c r="B70" s="4" t="str">
        <f t="shared" si="3"/>
        <v>01-6</v>
      </c>
      <c r="C70" s="3"/>
      <c r="D70" s="3" t="s">
        <v>89</v>
      </c>
      <c r="E70" s="3" t="s">
        <v>8</v>
      </c>
    </row>
    <row r="71" spans="1:5">
      <c r="A71" s="4">
        <v>69</v>
      </c>
      <c r="B71" s="4" t="str">
        <f t="shared" si="3"/>
        <v>01-6</v>
      </c>
      <c r="C71" s="3"/>
      <c r="D71" s="3" t="s">
        <v>90</v>
      </c>
      <c r="E71" s="3" t="s">
        <v>8</v>
      </c>
    </row>
    <row r="72" spans="1:5">
      <c r="A72" s="4">
        <v>70</v>
      </c>
      <c r="B72" s="4" t="str">
        <f t="shared" si="3"/>
        <v>01-6</v>
      </c>
      <c r="C72" s="3"/>
      <c r="D72" s="3" t="s">
        <v>91</v>
      </c>
      <c r="E72" s="3" t="s">
        <v>8</v>
      </c>
    </row>
    <row r="73" spans="1:5">
      <c r="A73" s="4">
        <v>71</v>
      </c>
      <c r="B73" s="4" t="str">
        <f t="shared" si="3"/>
        <v>01-6</v>
      </c>
      <c r="C73" s="3"/>
      <c r="D73" s="3" t="s">
        <v>92</v>
      </c>
      <c r="E73" s="3" t="s">
        <v>8</v>
      </c>
    </row>
    <row r="74" spans="1:5">
      <c r="A74" s="4">
        <v>72</v>
      </c>
      <c r="B74" s="4" t="str">
        <f t="shared" si="3"/>
        <v>01-6</v>
      </c>
      <c r="C74" s="3"/>
      <c r="D74" s="3" t="s">
        <v>93</v>
      </c>
      <c r="E74" s="3" t="s">
        <v>8</v>
      </c>
    </row>
    <row r="75" spans="1:5">
      <c r="A75" s="4">
        <v>73</v>
      </c>
      <c r="B75" s="4" t="str">
        <f t="shared" si="3"/>
        <v>01-6</v>
      </c>
      <c r="C75" s="3"/>
      <c r="D75" s="3" t="s">
        <v>94</v>
      </c>
      <c r="E75" s="3" t="s">
        <v>8</v>
      </c>
    </row>
  </sheetData>
  <autoFilter ref="A2:D75">
    <sortState ref="A2:D75">
      <sortCondition ref="C2:C75"/>
    </sortState>
    <extLst/>
  </autoFilter>
  <mergeCells count="7">
    <mergeCell ref="A1:E1"/>
    <mergeCell ref="C3:C7"/>
    <mergeCell ref="C8:C45"/>
    <mergeCell ref="C46:C50"/>
    <mergeCell ref="C51:C56"/>
    <mergeCell ref="C57:C63"/>
    <mergeCell ref="C64:C75"/>
  </mergeCells>
  <pageMargins left="0.75" right="0.75" top="0.511805555555556" bottom="0.432638888888889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附件1（资格复审笔试入围人员名单）</vt:lpstr>
      <vt:lpstr>附件2（紧缺人才岗资格复审入围人员名单）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糖糖</cp:lastModifiedBy>
  <dcterms:created xsi:type="dcterms:W3CDTF">2024-08-21T08:21:00Z</dcterms:created>
  <dcterms:modified xsi:type="dcterms:W3CDTF">2024-08-23T07:22:38Z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755BA6A5DAB6455480177371309C1E98</vt:lpwstr>
  </property>
  <property fmtid="{D5CDD505-2E9C-101B-9397-08002B2CF9AE}" pid="3" name="KSOProductBuildVer">
    <vt:lpwstr>2052-11.1.0.10526</vt:lpwstr>
  </property>
</Properties>
</file>