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<sst xmlns="http://schemas.openxmlformats.org/spreadsheetml/2006/main" count="490" uniqueCount="188">
  <si>
    <t>海南外国语职业学院2024年公开招聘工作人员笔试成绩</t>
  </si>
  <si>
    <t>序号</t>
  </si>
  <si>
    <t>姓名</t>
  </si>
  <si>
    <t>准考证号</t>
  </si>
  <si>
    <t>报名岗位</t>
  </si>
  <si>
    <t>笔试成绩</t>
  </si>
  <si>
    <t>排名</t>
  </si>
  <si>
    <t>平均分</t>
  </si>
  <si>
    <t>合格分数线</t>
  </si>
  <si>
    <t>备注</t>
  </si>
  <si>
    <t>夏孝昆</t>
  </si>
  <si>
    <t>心理咨询中心工作人员岗</t>
  </si>
  <si>
    <t>进入资格复审</t>
  </si>
  <si>
    <t>林潞馨</t>
  </si>
  <si>
    <t>陈巧媚</t>
  </si>
  <si>
    <t>谢依珊</t>
  </si>
  <si>
    <t>李翀</t>
  </si>
  <si>
    <t>熊嘉颖</t>
  </si>
  <si>
    <t>缺考</t>
  </si>
  <si>
    <t>赵学翔</t>
  </si>
  <si>
    <t>王雨晴</t>
  </si>
  <si>
    <t>贺欢欢</t>
  </si>
  <si>
    <t>谢辉</t>
  </si>
  <si>
    <t>尹晓阳</t>
  </si>
  <si>
    <t>赵佳怡</t>
  </si>
  <si>
    <t>袁蕾</t>
  </si>
  <si>
    <t>樊伟玲</t>
  </si>
  <si>
    <t>王鑫桐</t>
  </si>
  <si>
    <t>欧盟</t>
  </si>
  <si>
    <t>张欣</t>
  </si>
  <si>
    <t>苗月莹</t>
  </si>
  <si>
    <t>苏日娜</t>
  </si>
  <si>
    <t>李森鹏</t>
  </si>
  <si>
    <t>王玺</t>
  </si>
  <si>
    <t>马华青</t>
  </si>
  <si>
    <t>辅导员岗</t>
  </si>
  <si>
    <t>李欣欣</t>
  </si>
  <si>
    <t>伍巧慧</t>
  </si>
  <si>
    <t>张盘泽</t>
  </si>
  <si>
    <t>赵苑榕</t>
  </si>
  <si>
    <t>张丽圆</t>
  </si>
  <si>
    <t>陈彦民</t>
  </si>
  <si>
    <t>云艳虹</t>
  </si>
  <si>
    <t>邵傲</t>
  </si>
  <si>
    <t>张嘉仪</t>
  </si>
  <si>
    <t>吴文妹</t>
  </si>
  <si>
    <t>华慧</t>
  </si>
  <si>
    <t>陈琳</t>
  </si>
  <si>
    <t>廖桂真</t>
  </si>
  <si>
    <t>郑吕良</t>
  </si>
  <si>
    <t>乔沛琳</t>
  </si>
  <si>
    <t>王兆勇</t>
  </si>
  <si>
    <t>叶桐</t>
  </si>
  <si>
    <t>麦思华</t>
  </si>
  <si>
    <t>朱红娟</t>
  </si>
  <si>
    <t>胡金祎</t>
  </si>
  <si>
    <t>张玉洁</t>
  </si>
  <si>
    <t>黄美淳</t>
  </si>
  <si>
    <t>廖展标</t>
  </si>
  <si>
    <t>陈婆养</t>
  </si>
  <si>
    <t>刘鹏伟</t>
  </si>
  <si>
    <t>陈媛媛</t>
  </si>
  <si>
    <t>纪明华</t>
  </si>
  <si>
    <t>陈丹</t>
  </si>
  <si>
    <t>耿玥</t>
  </si>
  <si>
    <t>李安昊</t>
  </si>
  <si>
    <t>孟贞</t>
  </si>
  <si>
    <t>吉才哲</t>
  </si>
  <si>
    <t>李康</t>
  </si>
  <si>
    <t>冼洁丹</t>
  </si>
  <si>
    <t>向凯萍</t>
  </si>
  <si>
    <t>陈文婧</t>
  </si>
  <si>
    <t>王芳</t>
  </si>
  <si>
    <t>李秋霞</t>
  </si>
  <si>
    <t>刘超</t>
  </si>
  <si>
    <t>王金辉</t>
  </si>
  <si>
    <t>戴海源</t>
  </si>
  <si>
    <t>唐于凤</t>
  </si>
  <si>
    <t>王宜政</t>
  </si>
  <si>
    <t>程泓鑫</t>
  </si>
  <si>
    <t>蒋雯秀</t>
  </si>
  <si>
    <t>苏海壮</t>
  </si>
  <si>
    <t>杨鹏宇</t>
  </si>
  <si>
    <t>李惠茜</t>
  </si>
  <si>
    <t>张恒</t>
  </si>
  <si>
    <t>林一秀</t>
  </si>
  <si>
    <t>郭倩文</t>
  </si>
  <si>
    <t>刘雪</t>
  </si>
  <si>
    <t>陈萌森</t>
  </si>
  <si>
    <t>陈晓娟</t>
  </si>
  <si>
    <t>孙佳聪</t>
  </si>
  <si>
    <t>程然</t>
  </si>
  <si>
    <t>余静蕾</t>
  </si>
  <si>
    <t>杨雪</t>
  </si>
  <si>
    <t>赵云</t>
  </si>
  <si>
    <t>王群</t>
  </si>
  <si>
    <t>陶庆垚</t>
  </si>
  <si>
    <t>周建光</t>
  </si>
  <si>
    <t>王馨瑶</t>
  </si>
  <si>
    <t>曲宗玮</t>
  </si>
  <si>
    <t>周小易</t>
  </si>
  <si>
    <t>许文东</t>
  </si>
  <si>
    <t>张晓雯</t>
  </si>
  <si>
    <t>申珂</t>
  </si>
  <si>
    <t>柯壁珊</t>
  </si>
  <si>
    <t>李淑瑶</t>
  </si>
  <si>
    <t>董思宇</t>
  </si>
  <si>
    <t>杜梅珍</t>
  </si>
  <si>
    <t>刘薄洋</t>
  </si>
  <si>
    <t>陈天君</t>
  </si>
  <si>
    <t>陈大娟</t>
  </si>
  <si>
    <t>赵欣</t>
  </si>
  <si>
    <t>陈婷婷</t>
  </si>
  <si>
    <t>于镇山</t>
  </si>
  <si>
    <t>苏斌斌</t>
  </si>
  <si>
    <t>邱冬琴</t>
  </si>
  <si>
    <t>蒲悦</t>
  </si>
  <si>
    <t>王燕诗</t>
  </si>
  <si>
    <t>陈幻真</t>
  </si>
  <si>
    <t>檀振</t>
  </si>
  <si>
    <t>邱暖玲</t>
  </si>
  <si>
    <t>杨伊凡</t>
  </si>
  <si>
    <t>汝海峰</t>
  </si>
  <si>
    <t>吴金桔</t>
  </si>
  <si>
    <t>康佳奇</t>
  </si>
  <si>
    <t>刘乾懿</t>
  </si>
  <si>
    <t>宋昌澔</t>
  </si>
  <si>
    <t>杨帆</t>
  </si>
  <si>
    <t>郑珍萍</t>
  </si>
  <si>
    <t>何雨芊</t>
  </si>
  <si>
    <t>陆雅婕</t>
  </si>
  <si>
    <t>谢青</t>
  </si>
  <si>
    <t>周秦</t>
  </si>
  <si>
    <t>陈璇</t>
  </si>
  <si>
    <t>王世佳</t>
  </si>
  <si>
    <t>张磊</t>
  </si>
  <si>
    <t>周珂晴</t>
  </si>
  <si>
    <t>颜飞</t>
  </si>
  <si>
    <t>赵艺泽</t>
  </si>
  <si>
    <t>郑吕云</t>
  </si>
  <si>
    <t>吴璐瑶</t>
  </si>
  <si>
    <t>蒋天恒</t>
  </si>
  <si>
    <t>魏文慧</t>
  </si>
  <si>
    <t>党政管理岗位1</t>
  </si>
  <si>
    <t>张琛</t>
  </si>
  <si>
    <t>侯明明</t>
  </si>
  <si>
    <t>邹景阳</t>
  </si>
  <si>
    <t>张馨月</t>
  </si>
  <si>
    <t xml:space="preserve"> </t>
  </si>
  <si>
    <t>朱梦羚</t>
  </si>
  <si>
    <t>刘俊南</t>
  </si>
  <si>
    <t>文爱娜</t>
  </si>
  <si>
    <t>周朋</t>
  </si>
  <si>
    <t>刘亚琦</t>
  </si>
  <si>
    <t>李洁</t>
  </si>
  <si>
    <t>王柏</t>
  </si>
  <si>
    <t>陈金煌</t>
  </si>
  <si>
    <t>苏娜</t>
  </si>
  <si>
    <t>李亚莉</t>
  </si>
  <si>
    <t>孟辰晨</t>
  </si>
  <si>
    <t>王亚芳</t>
  </si>
  <si>
    <t>陈晓</t>
  </si>
  <si>
    <t>刘园</t>
  </si>
  <si>
    <t>林全金</t>
  </si>
  <si>
    <t>张楠</t>
  </si>
  <si>
    <t>韩智茹</t>
  </si>
  <si>
    <t>朱小燕</t>
  </si>
  <si>
    <t>钟世铭</t>
  </si>
  <si>
    <t>郝鹏飞</t>
  </si>
  <si>
    <t>谭智轩</t>
  </si>
  <si>
    <t>陈秋瑾</t>
  </si>
  <si>
    <t>秦扬媚</t>
  </si>
  <si>
    <t>黄梓栎</t>
  </si>
  <si>
    <t>冯意笑</t>
  </si>
  <si>
    <t>戴康勇</t>
  </si>
  <si>
    <t>佟天宇</t>
  </si>
  <si>
    <t>郑莹</t>
  </si>
  <si>
    <t>吴洋洋</t>
  </si>
  <si>
    <t>宋佳佳</t>
  </si>
  <si>
    <t>党政管理岗位（2）</t>
  </si>
  <si>
    <t>郭思瑶</t>
  </si>
  <si>
    <t>王亚飞</t>
  </si>
  <si>
    <t>高颖颖</t>
  </si>
  <si>
    <t>张茜</t>
  </si>
  <si>
    <t>袁媛</t>
  </si>
  <si>
    <t>姜育恒</t>
  </si>
  <si>
    <t>卢帅</t>
  </si>
  <si>
    <t>郑霞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</si>
</sst>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tabSelected="1" zoomScale="115" zoomScaleNormal="115" workbookViewId="0">
      <selection activeCell="J5" sqref="J5"/>
    </sheetView>
  </sheetViews>
  <sheetFormatPr defaultColWidth="9" defaultRowHeight="14.25"/>
  <cols>
    <col min="1" max="1" width="5.375" style="1" customWidth="1"/>
    <col min="2" max="2" width="10" style="1" customWidth="1"/>
    <col min="3" max="3" width="16.375" style="1" customWidth="1"/>
    <col min="4" max="4" width="29.625" style="1" customWidth="1"/>
    <col min="5" max="5" width="12.75" style="1" customWidth="1"/>
    <col min="6" max="6" width="7.125" style="1" customWidth="1"/>
    <col min="7" max="7" width="11.1916666666667" style="1" customWidth="1"/>
    <col min="8" max="8" width="13.0416666666667" style="1" customWidth="1"/>
    <col min="9" max="9" width="24.5" style="1" customWidth="1"/>
    <col min="10" max="16384" width="9" style="1"/>
  </cols>
  <sheetData>
    <row r="1" s="1" customFormat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14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2" customHeight="1" spans="1:9">
      <c r="A3" s="6">
        <v>1</v>
      </c>
      <c r="B3" s="6" t="s">
        <v>10</v>
      </c>
      <c r="C3" s="6" t="str">
        <f>"202408240514"</f>
        <v>202408240514</v>
      </c>
      <c r="D3" s="6" t="s">
        <v>11</v>
      </c>
      <c r="E3" s="7">
        <v>71.6</v>
      </c>
      <c r="F3" s="6">
        <v>1</v>
      </c>
      <c r="G3" s="8">
        <v>62.08</v>
      </c>
      <c r="H3" s="8">
        <v>62.08</v>
      </c>
      <c r="I3" s="11" t="s">
        <v>12</v>
      </c>
    </row>
    <row r="4" s="1" customFormat="1" ht="22" customHeight="1" spans="1:9">
      <c r="A4" s="6">
        <v>2</v>
      </c>
      <c r="B4" s="6" t="s">
        <v>13</v>
      </c>
      <c r="C4" s="6" t="str">
        <f>"202408240521"</f>
        <v>202408240521</v>
      </c>
      <c r="D4" s="6" t="s">
        <v>11</v>
      </c>
      <c r="E4" s="7">
        <v>67.6</v>
      </c>
      <c r="F4" s="6">
        <v>2</v>
      </c>
      <c r="G4" s="9"/>
      <c r="H4" s="9"/>
      <c r="I4" s="11" t="s">
        <v>12</v>
      </c>
    </row>
    <row r="5" s="1" customFormat="1" ht="22" customHeight="1" spans="1:9">
      <c r="A5" s="6">
        <v>3</v>
      </c>
      <c r="B5" s="6" t="s">
        <v>14</v>
      </c>
      <c r="C5" s="6" t="str">
        <f>"202408240502"</f>
        <v>202408240502</v>
      </c>
      <c r="D5" s="6" t="s">
        <v>11</v>
      </c>
      <c r="E5" s="7">
        <v>62.8</v>
      </c>
      <c r="F5" s="6">
        <v>3</v>
      </c>
      <c r="G5" s="9"/>
      <c r="H5" s="9"/>
      <c r="I5" s="11" t="s">
        <v>12</v>
      </c>
    </row>
    <row r="6" s="1" customFormat="1" ht="22" customHeight="1" spans="1:9">
      <c r="A6" s="6">
        <v>4</v>
      </c>
      <c r="B6" s="6" t="s">
        <v>15</v>
      </c>
      <c r="C6" s="6" t="str">
        <f>"202408240512"</f>
        <v>202408240512</v>
      </c>
      <c r="D6" s="6" t="s">
        <v>11</v>
      </c>
      <c r="E6" s="7">
        <v>57.8</v>
      </c>
      <c r="F6" s="6">
        <v>4</v>
      </c>
      <c r="G6" s="9"/>
      <c r="H6" s="9"/>
      <c r="I6" s="11"/>
    </row>
    <row r="7" s="1" customFormat="1" ht="22" customHeight="1" spans="1:9">
      <c r="A7" s="6">
        <v>5</v>
      </c>
      <c r="B7" s="6" t="s">
        <v>16</v>
      </c>
      <c r="C7" s="6" t="str">
        <f>"202408240517"</f>
        <v>202408240517</v>
      </c>
      <c r="D7" s="6" t="s">
        <v>11</v>
      </c>
      <c r="E7" s="7">
        <v>50.6</v>
      </c>
      <c r="F7" s="6">
        <v>5</v>
      </c>
      <c r="G7" s="10"/>
      <c r="H7" s="10"/>
      <c r="I7" s="11"/>
    </row>
    <row r="8" s="1" customFormat="1" ht="22" customHeight="1" spans="1:9">
      <c r="A8" s="6">
        <v>6</v>
      </c>
      <c r="B8" s="6" t="s">
        <v>17</v>
      </c>
      <c r="C8" s="6" t="str">
        <f>"202408240501"</f>
        <v>202408240501</v>
      </c>
      <c r="D8" s="6" t="s">
        <v>11</v>
      </c>
      <c r="E8" s="7">
        <v>0</v>
      </c>
      <c r="F8" s="6"/>
      <c r="G8" s="6"/>
      <c r="H8" s="11"/>
      <c r="I8" s="11" t="s">
        <v>18</v>
      </c>
    </row>
    <row r="9" s="1" customFormat="1" ht="22" customHeight="1" spans="1:9">
      <c r="A9" s="6">
        <v>7</v>
      </c>
      <c r="B9" s="6" t="s">
        <v>19</v>
      </c>
      <c r="C9" s="6" t="str">
        <f>"202408240503"</f>
        <v>202408240503</v>
      </c>
      <c r="D9" s="6" t="s">
        <v>11</v>
      </c>
      <c r="E9" s="7">
        <v>0</v>
      </c>
      <c r="F9" s="6"/>
      <c r="G9" s="6"/>
      <c r="H9" s="11"/>
      <c r="I9" s="11" t="s">
        <v>18</v>
      </c>
    </row>
    <row r="10" s="1" customFormat="1" ht="22" customHeight="1" spans="1:9">
      <c r="A10" s="6">
        <v>8</v>
      </c>
      <c r="B10" s="6" t="s">
        <v>20</v>
      </c>
      <c r="C10" s="6" t="str">
        <f>"202408240504"</f>
        <v>202408240504</v>
      </c>
      <c r="D10" s="6" t="s">
        <v>11</v>
      </c>
      <c r="E10" s="7">
        <v>0</v>
      </c>
      <c r="F10" s="6"/>
      <c r="G10" s="6"/>
      <c r="H10" s="11"/>
      <c r="I10" s="11" t="s">
        <v>18</v>
      </c>
    </row>
    <row r="11" s="1" customFormat="1" ht="22" customHeight="1" spans="1:9">
      <c r="A11" s="6">
        <v>9</v>
      </c>
      <c r="B11" s="6" t="s">
        <v>21</v>
      </c>
      <c r="C11" s="6" t="str">
        <f>"202408240505"</f>
        <v>202408240505</v>
      </c>
      <c r="D11" s="6" t="s">
        <v>11</v>
      </c>
      <c r="E11" s="7">
        <v>0</v>
      </c>
      <c r="F11" s="6"/>
      <c r="G11" s="6"/>
      <c r="H11" s="11"/>
      <c r="I11" s="11" t="s">
        <v>18</v>
      </c>
    </row>
    <row r="12" s="1" customFormat="1" ht="22" customHeight="1" spans="1:9">
      <c r="A12" s="6">
        <v>10</v>
      </c>
      <c r="B12" s="6" t="s">
        <v>22</v>
      </c>
      <c r="C12" s="6" t="str">
        <f>"202408240506"</f>
        <v>202408240506</v>
      </c>
      <c r="D12" s="6" t="s">
        <v>11</v>
      </c>
      <c r="E12" s="7">
        <v>0</v>
      </c>
      <c r="F12" s="6"/>
      <c r="G12" s="6"/>
      <c r="H12" s="11"/>
      <c r="I12" s="11" t="s">
        <v>18</v>
      </c>
    </row>
    <row r="13" s="1" customFormat="1" ht="22" customHeight="1" spans="1:9">
      <c r="A13" s="6">
        <v>11</v>
      </c>
      <c r="B13" s="6" t="s">
        <v>23</v>
      </c>
      <c r="C13" s="6" t="str">
        <f>"202408240507"</f>
        <v>202408240507</v>
      </c>
      <c r="D13" s="6" t="s">
        <v>11</v>
      </c>
      <c r="E13" s="7">
        <v>0</v>
      </c>
      <c r="F13" s="6"/>
      <c r="G13" s="6"/>
      <c r="H13" s="11"/>
      <c r="I13" s="11" t="s">
        <v>18</v>
      </c>
    </row>
    <row r="14" s="1" customFormat="1" ht="22" customHeight="1" spans="1:9">
      <c r="A14" s="6">
        <v>12</v>
      </c>
      <c r="B14" s="6" t="s">
        <v>24</v>
      </c>
      <c r="C14" s="6" t="str">
        <f>"202408240508"</f>
        <v>202408240508</v>
      </c>
      <c r="D14" s="6" t="s">
        <v>11</v>
      </c>
      <c r="E14" s="7">
        <v>0</v>
      </c>
      <c r="F14" s="6"/>
      <c r="G14" s="6"/>
      <c r="H14" s="11"/>
      <c r="I14" s="11" t="s">
        <v>18</v>
      </c>
    </row>
    <row r="15" s="1" customFormat="1" ht="22" customHeight="1" spans="1:9">
      <c r="A15" s="6">
        <v>13</v>
      </c>
      <c r="B15" s="6" t="s">
        <v>25</v>
      </c>
      <c r="C15" s="6" t="str">
        <f>"202408240509"</f>
        <v>202408240509</v>
      </c>
      <c r="D15" s="6" t="s">
        <v>11</v>
      </c>
      <c r="E15" s="7">
        <v>0</v>
      </c>
      <c r="F15" s="6"/>
      <c r="G15" s="6"/>
      <c r="H15" s="11"/>
      <c r="I15" s="11" t="s">
        <v>18</v>
      </c>
    </row>
    <row r="16" s="1" customFormat="1" ht="22" customHeight="1" spans="1:9">
      <c r="A16" s="6">
        <v>14</v>
      </c>
      <c r="B16" s="6" t="s">
        <v>26</v>
      </c>
      <c r="C16" s="6" t="str">
        <f>"202408240510"</f>
        <v>202408240510</v>
      </c>
      <c r="D16" s="6" t="s">
        <v>11</v>
      </c>
      <c r="E16" s="7">
        <v>0</v>
      </c>
      <c r="F16" s="6"/>
      <c r="G16" s="6"/>
      <c r="H16" s="11"/>
      <c r="I16" s="11" t="s">
        <v>18</v>
      </c>
    </row>
    <row r="17" s="1" customFormat="1" ht="22" customHeight="1" spans="1:9">
      <c r="A17" s="6">
        <v>15</v>
      </c>
      <c r="B17" s="6" t="s">
        <v>27</v>
      </c>
      <c r="C17" s="6" t="str">
        <f>"202408240511"</f>
        <v>202408240511</v>
      </c>
      <c r="D17" s="6" t="s">
        <v>11</v>
      </c>
      <c r="E17" s="7">
        <v>0</v>
      </c>
      <c r="F17" s="6"/>
      <c r="G17" s="6"/>
      <c r="H17" s="11"/>
      <c r="I17" s="11" t="s">
        <v>18</v>
      </c>
    </row>
    <row r="18" s="1" customFormat="1" ht="22" customHeight="1" spans="1:9">
      <c r="A18" s="6">
        <v>16</v>
      </c>
      <c r="B18" s="6" t="s">
        <v>28</v>
      </c>
      <c r="C18" s="6" t="str">
        <f>"202408240513"</f>
        <v>202408240513</v>
      </c>
      <c r="D18" s="6" t="s">
        <v>11</v>
      </c>
      <c r="E18" s="7">
        <v>0</v>
      </c>
      <c r="F18" s="6"/>
      <c r="G18" s="6"/>
      <c r="H18" s="11"/>
      <c r="I18" s="11" t="s">
        <v>18</v>
      </c>
    </row>
    <row r="19" s="1" customFormat="1" ht="22" customHeight="1" spans="1:9">
      <c r="A19" s="6">
        <v>17</v>
      </c>
      <c r="B19" s="6" t="s">
        <v>29</v>
      </c>
      <c r="C19" s="6" t="str">
        <f>"202408240515"</f>
        <v>202408240515</v>
      </c>
      <c r="D19" s="6" t="s">
        <v>11</v>
      </c>
      <c r="E19" s="7">
        <v>0</v>
      </c>
      <c r="F19" s="6"/>
      <c r="G19" s="6"/>
      <c r="H19" s="11"/>
      <c r="I19" s="11" t="s">
        <v>18</v>
      </c>
    </row>
    <row r="20" s="1" customFormat="1" ht="22" customHeight="1" spans="1:9">
      <c r="A20" s="6">
        <v>18</v>
      </c>
      <c r="B20" s="6" t="s">
        <v>30</v>
      </c>
      <c r="C20" s="6" t="str">
        <f>"202408240516"</f>
        <v>202408240516</v>
      </c>
      <c r="D20" s="6" t="s">
        <v>11</v>
      </c>
      <c r="E20" s="7">
        <v>0</v>
      </c>
      <c r="F20" s="6"/>
      <c r="G20" s="6"/>
      <c r="H20" s="11"/>
      <c r="I20" s="11" t="s">
        <v>18</v>
      </c>
    </row>
    <row r="21" s="1" customFormat="1" ht="22" customHeight="1" spans="1:9">
      <c r="A21" s="6">
        <v>19</v>
      </c>
      <c r="B21" s="6" t="s">
        <v>31</v>
      </c>
      <c r="C21" s="6" t="str">
        <f>"202408240518"</f>
        <v>202408240518</v>
      </c>
      <c r="D21" s="6" t="s">
        <v>11</v>
      </c>
      <c r="E21" s="7">
        <v>0</v>
      </c>
      <c r="F21" s="6"/>
      <c r="G21" s="6"/>
      <c r="H21" s="11"/>
      <c r="I21" s="11" t="s">
        <v>18</v>
      </c>
    </row>
    <row r="22" s="1" customFormat="1" ht="22" customHeight="1" spans="1:9">
      <c r="A22" s="6">
        <v>20</v>
      </c>
      <c r="B22" s="6" t="s">
        <v>32</v>
      </c>
      <c r="C22" s="6" t="str">
        <f>"202408240519"</f>
        <v>202408240519</v>
      </c>
      <c r="D22" s="6" t="s">
        <v>11</v>
      </c>
      <c r="E22" s="7">
        <v>0</v>
      </c>
      <c r="F22" s="6"/>
      <c r="G22" s="6"/>
      <c r="H22" s="11"/>
      <c r="I22" s="11" t="s">
        <v>18</v>
      </c>
    </row>
    <row r="23" s="1" customFormat="1" ht="22" customHeight="1" spans="1:9">
      <c r="A23" s="6">
        <v>21</v>
      </c>
      <c r="B23" s="6" t="s">
        <v>33</v>
      </c>
      <c r="C23" s="6" t="str">
        <f>"202408240520"</f>
        <v>202408240520</v>
      </c>
      <c r="D23" s="6" t="s">
        <v>11</v>
      </c>
      <c r="E23" s="7">
        <v>0</v>
      </c>
      <c r="F23" s="6"/>
      <c r="G23" s="6"/>
      <c r="H23" s="11"/>
      <c r="I23" s="11" t="s">
        <v>18</v>
      </c>
    </row>
    <row r="24" s="1" customFormat="1" ht="22" customHeight="1" spans="1:9">
      <c r="A24" s="6">
        <v>22</v>
      </c>
      <c r="B24" s="6" t="s">
        <v>34</v>
      </c>
      <c r="C24" s="6" t="str">
        <f>"202408240116"</f>
        <v>202408240116</v>
      </c>
      <c r="D24" s="6" t="s">
        <v>35</v>
      </c>
      <c r="E24" s="7">
        <v>81.9</v>
      </c>
      <c r="F24" s="6">
        <v>1</v>
      </c>
      <c r="G24" s="12">
        <v>70.51</v>
      </c>
      <c r="H24" s="12">
        <v>70.51</v>
      </c>
      <c r="I24" s="11" t="s">
        <v>12</v>
      </c>
    </row>
    <row r="25" s="1" customFormat="1" ht="22" customHeight="1" spans="1:9">
      <c r="A25" s="6">
        <v>23</v>
      </c>
      <c r="B25" s="6" t="s">
        <v>36</v>
      </c>
      <c r="C25" s="6" t="str">
        <f>"202408240107"</f>
        <v>202408240107</v>
      </c>
      <c r="D25" s="6" t="s">
        <v>35</v>
      </c>
      <c r="E25" s="7">
        <v>79.4</v>
      </c>
      <c r="F25" s="6">
        <v>2</v>
      </c>
      <c r="G25" s="13"/>
      <c r="H25" s="13"/>
      <c r="I25" s="11" t="s">
        <v>12</v>
      </c>
    </row>
    <row r="26" s="1" customFormat="1" ht="22" customHeight="1" spans="1:9">
      <c r="A26" s="6">
        <v>24</v>
      </c>
      <c r="B26" s="6" t="s">
        <v>37</v>
      </c>
      <c r="C26" s="6" t="str">
        <f>"202408240117"</f>
        <v>202408240117</v>
      </c>
      <c r="D26" s="6" t="s">
        <v>35</v>
      </c>
      <c r="E26" s="7">
        <v>78</v>
      </c>
      <c r="F26" s="6">
        <v>3</v>
      </c>
      <c r="G26" s="13"/>
      <c r="H26" s="13"/>
      <c r="I26" s="11" t="s">
        <v>12</v>
      </c>
    </row>
    <row r="27" s="1" customFormat="1" ht="22" customHeight="1" spans="1:9">
      <c r="A27" s="6">
        <v>25</v>
      </c>
      <c r="B27" s="6" t="s">
        <v>38</v>
      </c>
      <c r="C27" s="6" t="str">
        <f>"202408240103"</f>
        <v>202408240103</v>
      </c>
      <c r="D27" s="6" t="s">
        <v>35</v>
      </c>
      <c r="E27" s="7">
        <v>77.8</v>
      </c>
      <c r="F27" s="6">
        <v>4</v>
      </c>
      <c r="G27" s="13"/>
      <c r="H27" s="13"/>
      <c r="I27" s="11" t="s">
        <v>12</v>
      </c>
    </row>
    <row r="28" s="1" customFormat="1" ht="22" customHeight="1" spans="1:9">
      <c r="A28" s="6">
        <v>26</v>
      </c>
      <c r="B28" s="6" t="s">
        <v>39</v>
      </c>
      <c r="C28" s="6" t="str">
        <f>"202408240120"</f>
        <v>202408240120</v>
      </c>
      <c r="D28" s="6" t="s">
        <v>35</v>
      </c>
      <c r="E28" s="7">
        <v>77.2</v>
      </c>
      <c r="F28" s="6">
        <v>5</v>
      </c>
      <c r="G28" s="13"/>
      <c r="H28" s="13"/>
      <c r="I28" s="11" t="s">
        <v>12</v>
      </c>
    </row>
    <row r="29" s="1" customFormat="1" ht="22" customHeight="1" spans="1:9">
      <c r="A29" s="6">
        <v>27</v>
      </c>
      <c r="B29" s="6" t="s">
        <v>40</v>
      </c>
      <c r="C29" s="6" t="str">
        <f>"202408240326"</f>
        <v>202408240326</v>
      </c>
      <c r="D29" s="6" t="s">
        <v>35</v>
      </c>
      <c r="E29" s="7">
        <v>77</v>
      </c>
      <c r="F29" s="6">
        <v>6</v>
      </c>
      <c r="G29" s="13"/>
      <c r="H29" s="13"/>
      <c r="I29" s="11" t="s">
        <v>12</v>
      </c>
    </row>
    <row r="30" s="1" customFormat="1" ht="22" customHeight="1" spans="1:9">
      <c r="A30" s="6">
        <v>28</v>
      </c>
      <c r="B30" s="6" t="s">
        <v>41</v>
      </c>
      <c r="C30" s="6" t="str">
        <f>"202408240207"</f>
        <v>202408240207</v>
      </c>
      <c r="D30" s="6" t="s">
        <v>35</v>
      </c>
      <c r="E30" s="7">
        <v>75.5</v>
      </c>
      <c r="F30" s="6">
        <v>7</v>
      </c>
      <c r="G30" s="13"/>
      <c r="H30" s="13"/>
      <c r="I30" s="11" t="s">
        <v>12</v>
      </c>
    </row>
    <row r="31" s="1" customFormat="1" ht="22" customHeight="1" spans="1:9">
      <c r="A31" s="6">
        <v>29</v>
      </c>
      <c r="B31" s="6" t="s">
        <v>42</v>
      </c>
      <c r="C31" s="6" t="str">
        <f>"202408240228"</f>
        <v>202408240228</v>
      </c>
      <c r="D31" s="6" t="s">
        <v>35</v>
      </c>
      <c r="E31" s="7">
        <v>75.5</v>
      </c>
      <c r="F31" s="6">
        <v>7</v>
      </c>
      <c r="G31" s="13"/>
      <c r="H31" s="13"/>
      <c r="I31" s="11" t="s">
        <v>12</v>
      </c>
    </row>
    <row r="32" s="1" customFormat="1" ht="22" customHeight="1" spans="1:9">
      <c r="A32" s="6">
        <v>30</v>
      </c>
      <c r="B32" s="6" t="s">
        <v>43</v>
      </c>
      <c r="C32" s="6" t="str">
        <f>"202408240329"</f>
        <v>202408240329</v>
      </c>
      <c r="D32" s="6" t="s">
        <v>35</v>
      </c>
      <c r="E32" s="7">
        <v>75.4</v>
      </c>
      <c r="F32" s="6">
        <v>9</v>
      </c>
      <c r="G32" s="13"/>
      <c r="H32" s="13"/>
      <c r="I32" s="11" t="s">
        <v>12</v>
      </c>
    </row>
    <row r="33" s="1" customFormat="1" ht="22" customHeight="1" spans="1:9">
      <c r="A33" s="6">
        <v>31</v>
      </c>
      <c r="B33" s="6" t="s">
        <v>44</v>
      </c>
      <c r="C33" s="6" t="str">
        <f>"202408240313"</f>
        <v>202408240313</v>
      </c>
      <c r="D33" s="6" t="s">
        <v>35</v>
      </c>
      <c r="E33" s="7">
        <v>74.3</v>
      </c>
      <c r="F33" s="6">
        <v>10</v>
      </c>
      <c r="G33" s="13"/>
      <c r="H33" s="13"/>
      <c r="I33" s="11" t="s">
        <v>12</v>
      </c>
    </row>
    <row r="34" s="1" customFormat="1" ht="22" customHeight="1" spans="1:9">
      <c r="A34" s="6">
        <v>32</v>
      </c>
      <c r="B34" s="6" t="s">
        <v>45</v>
      </c>
      <c r="C34" s="6" t="str">
        <f>"202408240215"</f>
        <v>202408240215</v>
      </c>
      <c r="D34" s="6" t="s">
        <v>35</v>
      </c>
      <c r="E34" s="7">
        <v>74.1</v>
      </c>
      <c r="F34" s="6">
        <v>11</v>
      </c>
      <c r="G34" s="13"/>
      <c r="H34" s="13"/>
      <c r="I34" s="11" t="s">
        <v>12</v>
      </c>
    </row>
    <row r="35" s="1" customFormat="1" ht="22" customHeight="1" spans="1:9">
      <c r="A35" s="6">
        <v>33</v>
      </c>
      <c r="B35" s="6" t="s">
        <v>46</v>
      </c>
      <c r="C35" s="6" t="str">
        <f>"202408240309"</f>
        <v>202408240309</v>
      </c>
      <c r="D35" s="6" t="s">
        <v>35</v>
      </c>
      <c r="E35" s="7">
        <v>74.1</v>
      </c>
      <c r="F35" s="6">
        <v>11</v>
      </c>
      <c r="G35" s="13"/>
      <c r="H35" s="13"/>
      <c r="I35" s="11" t="s">
        <v>12</v>
      </c>
    </row>
    <row r="36" s="1" customFormat="1" ht="22" customHeight="1" spans="1:9">
      <c r="A36" s="6">
        <v>34</v>
      </c>
      <c r="B36" s="6" t="s">
        <v>47</v>
      </c>
      <c r="C36" s="6" t="str">
        <f>"202408240206"</f>
        <v>202408240206</v>
      </c>
      <c r="D36" s="6" t="s">
        <v>35</v>
      </c>
      <c r="E36" s="7">
        <v>73.6</v>
      </c>
      <c r="F36" s="6">
        <v>13</v>
      </c>
      <c r="G36" s="13"/>
      <c r="H36" s="13"/>
      <c r="I36" s="11" t="s">
        <v>12</v>
      </c>
    </row>
    <row r="37" s="1" customFormat="1" ht="22" customHeight="1" spans="1:9">
      <c r="A37" s="6">
        <v>35</v>
      </c>
      <c r="B37" s="6" t="s">
        <v>48</v>
      </c>
      <c r="C37" s="6" t="str">
        <f>"202408240226"</f>
        <v>202408240226</v>
      </c>
      <c r="D37" s="6" t="s">
        <v>35</v>
      </c>
      <c r="E37" s="7">
        <v>73.4</v>
      </c>
      <c r="F37" s="6">
        <v>14</v>
      </c>
      <c r="G37" s="13"/>
      <c r="H37" s="13"/>
      <c r="I37" s="11" t="s">
        <v>12</v>
      </c>
    </row>
    <row r="38" s="1" customFormat="1" ht="22" customHeight="1" spans="1:9">
      <c r="A38" s="6">
        <v>36</v>
      </c>
      <c r="B38" s="6" t="s">
        <v>49</v>
      </c>
      <c r="C38" s="6" t="str">
        <f>"202408240306"</f>
        <v>202408240306</v>
      </c>
      <c r="D38" s="6" t="s">
        <v>35</v>
      </c>
      <c r="E38" s="7">
        <v>73.2</v>
      </c>
      <c r="F38" s="6">
        <v>15</v>
      </c>
      <c r="G38" s="13"/>
      <c r="H38" s="13"/>
      <c r="I38" s="11" t="s">
        <v>12</v>
      </c>
    </row>
    <row r="39" s="1" customFormat="1" ht="22" customHeight="1" spans="1:9">
      <c r="A39" s="6">
        <v>37</v>
      </c>
      <c r="B39" s="6" t="s">
        <v>50</v>
      </c>
      <c r="C39" s="6" t="str">
        <f>"202408240406"</f>
        <v>202408240406</v>
      </c>
      <c r="D39" s="6" t="s">
        <v>35</v>
      </c>
      <c r="E39" s="7">
        <v>73</v>
      </c>
      <c r="F39" s="6">
        <v>16</v>
      </c>
      <c r="G39" s="13"/>
      <c r="H39" s="13"/>
      <c r="I39" s="11"/>
    </row>
    <row r="40" s="1" customFormat="1" ht="22" customHeight="1" spans="1:9">
      <c r="A40" s="6">
        <v>38</v>
      </c>
      <c r="B40" s="6" t="s">
        <v>51</v>
      </c>
      <c r="C40" s="6" t="str">
        <f>"202408240412"</f>
        <v>202408240412</v>
      </c>
      <c r="D40" s="6" t="s">
        <v>35</v>
      </c>
      <c r="E40" s="7">
        <v>73</v>
      </c>
      <c r="F40" s="6">
        <v>16</v>
      </c>
      <c r="G40" s="13"/>
      <c r="H40" s="13"/>
      <c r="I40" s="11"/>
    </row>
    <row r="41" s="1" customFormat="1" ht="22" customHeight="1" spans="1:9">
      <c r="A41" s="6">
        <v>39</v>
      </c>
      <c r="B41" s="6" t="s">
        <v>52</v>
      </c>
      <c r="C41" s="6" t="str">
        <f>"202408240305"</f>
        <v>202408240305</v>
      </c>
      <c r="D41" s="6" t="s">
        <v>35</v>
      </c>
      <c r="E41" s="7">
        <v>72.9</v>
      </c>
      <c r="F41" s="6">
        <v>18</v>
      </c>
      <c r="G41" s="13"/>
      <c r="H41" s="13"/>
      <c r="I41" s="11"/>
    </row>
    <row r="42" s="1" customFormat="1" ht="22" customHeight="1" spans="1:9">
      <c r="A42" s="6">
        <v>40</v>
      </c>
      <c r="B42" s="6" t="s">
        <v>53</v>
      </c>
      <c r="C42" s="6" t="str">
        <f>"202408240110"</f>
        <v>202408240110</v>
      </c>
      <c r="D42" s="6" t="s">
        <v>35</v>
      </c>
      <c r="E42" s="7">
        <v>72.6</v>
      </c>
      <c r="F42" s="6">
        <v>19</v>
      </c>
      <c r="G42" s="13"/>
      <c r="H42" s="13"/>
      <c r="I42" s="11"/>
    </row>
    <row r="43" s="1" customFormat="1" ht="22" customHeight="1" spans="1:9">
      <c r="A43" s="6">
        <v>41</v>
      </c>
      <c r="B43" s="6" t="s">
        <v>54</v>
      </c>
      <c r="C43" s="6" t="str">
        <f>"202408240316"</f>
        <v>202408240316</v>
      </c>
      <c r="D43" s="6" t="s">
        <v>35</v>
      </c>
      <c r="E43" s="7">
        <v>72.3</v>
      </c>
      <c r="F43" s="6">
        <v>20</v>
      </c>
      <c r="G43" s="13"/>
      <c r="H43" s="13"/>
      <c r="I43" s="11"/>
    </row>
    <row r="44" s="1" customFormat="1" ht="22" customHeight="1" spans="1:9">
      <c r="A44" s="6">
        <v>42</v>
      </c>
      <c r="B44" s="6" t="s">
        <v>55</v>
      </c>
      <c r="C44" s="6" t="str">
        <f>"202408240230"</f>
        <v>202408240230</v>
      </c>
      <c r="D44" s="6" t="s">
        <v>35</v>
      </c>
      <c r="E44" s="7">
        <v>71.9</v>
      </c>
      <c r="F44" s="6">
        <v>21</v>
      </c>
      <c r="G44" s="13"/>
      <c r="H44" s="13"/>
      <c r="I44" s="11"/>
    </row>
    <row r="45" s="1" customFormat="1" ht="22" customHeight="1" spans="1:9">
      <c r="A45" s="6">
        <v>43</v>
      </c>
      <c r="B45" s="6" t="s">
        <v>56</v>
      </c>
      <c r="C45" s="6" t="str">
        <f>"202408240410"</f>
        <v>202408240410</v>
      </c>
      <c r="D45" s="6" t="s">
        <v>35</v>
      </c>
      <c r="E45" s="7">
        <v>71.3</v>
      </c>
      <c r="F45" s="6">
        <v>22</v>
      </c>
      <c r="G45" s="13"/>
      <c r="H45" s="13"/>
      <c r="I45" s="11"/>
    </row>
    <row r="46" s="1" customFormat="1" ht="22" customHeight="1" spans="1:9">
      <c r="A46" s="6">
        <v>44</v>
      </c>
      <c r="B46" s="6" t="s">
        <v>57</v>
      </c>
      <c r="C46" s="6" t="str">
        <f>"202408240101"</f>
        <v>202408240101</v>
      </c>
      <c r="D46" s="6" t="s">
        <v>35</v>
      </c>
      <c r="E46" s="7">
        <v>71.2</v>
      </c>
      <c r="F46" s="6">
        <v>23</v>
      </c>
      <c r="G46" s="13"/>
      <c r="H46" s="13"/>
      <c r="I46" s="11"/>
    </row>
    <row r="47" s="1" customFormat="1" ht="22" customHeight="1" spans="1:9">
      <c r="A47" s="6">
        <v>45</v>
      </c>
      <c r="B47" s="6" t="s">
        <v>58</v>
      </c>
      <c r="C47" s="6" t="str">
        <f>"202408240310"</f>
        <v>202408240310</v>
      </c>
      <c r="D47" s="6" t="s">
        <v>35</v>
      </c>
      <c r="E47" s="7">
        <v>71.2</v>
      </c>
      <c r="F47" s="6">
        <v>23</v>
      </c>
      <c r="G47" s="13"/>
      <c r="H47" s="13"/>
      <c r="I47" s="11"/>
    </row>
    <row r="48" s="1" customFormat="1" ht="22" customHeight="1" spans="1:9">
      <c r="A48" s="6">
        <v>46</v>
      </c>
      <c r="B48" s="6" t="s">
        <v>59</v>
      </c>
      <c r="C48" s="6" t="str">
        <f>"202408240115"</f>
        <v>202408240115</v>
      </c>
      <c r="D48" s="6" t="s">
        <v>35</v>
      </c>
      <c r="E48" s="7">
        <v>70.7</v>
      </c>
      <c r="F48" s="6">
        <v>25</v>
      </c>
      <c r="G48" s="13"/>
      <c r="H48" s="13"/>
      <c r="I48" s="11"/>
    </row>
    <row r="49" s="1" customFormat="1" ht="22" customHeight="1" spans="1:9">
      <c r="A49" s="6">
        <v>47</v>
      </c>
      <c r="B49" s="6" t="s">
        <v>60</v>
      </c>
      <c r="C49" s="6" t="str">
        <f>"202408240109"</f>
        <v>202408240109</v>
      </c>
      <c r="D49" s="6" t="s">
        <v>35</v>
      </c>
      <c r="E49" s="7">
        <v>70.6</v>
      </c>
      <c r="F49" s="6">
        <v>26</v>
      </c>
      <c r="G49" s="13"/>
      <c r="H49" s="13"/>
      <c r="I49" s="11"/>
    </row>
    <row r="50" s="1" customFormat="1" ht="22" customHeight="1" spans="1:9">
      <c r="A50" s="6">
        <v>48</v>
      </c>
      <c r="B50" s="6" t="s">
        <v>61</v>
      </c>
      <c r="C50" s="6" t="str">
        <f>"202408240302"</f>
        <v>202408240302</v>
      </c>
      <c r="D50" s="6" t="s">
        <v>35</v>
      </c>
      <c r="E50" s="7">
        <v>69.3</v>
      </c>
      <c r="F50" s="6">
        <v>27</v>
      </c>
      <c r="G50" s="13"/>
      <c r="H50" s="13"/>
      <c r="I50" s="11"/>
    </row>
    <row r="51" s="1" customFormat="1" ht="22" customHeight="1" spans="1:9">
      <c r="A51" s="6">
        <v>49</v>
      </c>
      <c r="B51" s="6" t="s">
        <v>62</v>
      </c>
      <c r="C51" s="6" t="str">
        <f>"202408240319"</f>
        <v>202408240319</v>
      </c>
      <c r="D51" s="6" t="s">
        <v>35</v>
      </c>
      <c r="E51" s="7">
        <v>68.4</v>
      </c>
      <c r="F51" s="6">
        <v>28</v>
      </c>
      <c r="G51" s="13"/>
      <c r="H51" s="13"/>
      <c r="I51" s="11"/>
    </row>
    <row r="52" s="1" customFormat="1" ht="22" customHeight="1" spans="1:9">
      <c r="A52" s="6">
        <v>50</v>
      </c>
      <c r="B52" s="6" t="s">
        <v>63</v>
      </c>
      <c r="C52" s="6" t="str">
        <f>"202408240205"</f>
        <v>202408240205</v>
      </c>
      <c r="D52" s="6" t="s">
        <v>35</v>
      </c>
      <c r="E52" s="7">
        <v>68.3</v>
      </c>
      <c r="F52" s="6">
        <v>29</v>
      </c>
      <c r="G52" s="13"/>
      <c r="H52" s="13"/>
      <c r="I52" s="11"/>
    </row>
    <row r="53" s="1" customFormat="1" ht="22" customHeight="1" spans="1:9">
      <c r="A53" s="6">
        <v>51</v>
      </c>
      <c r="B53" s="6" t="s">
        <v>64</v>
      </c>
      <c r="C53" s="6" t="str">
        <f>"202408240318"</f>
        <v>202408240318</v>
      </c>
      <c r="D53" s="6" t="s">
        <v>35</v>
      </c>
      <c r="E53" s="7">
        <v>68.3</v>
      </c>
      <c r="F53" s="6">
        <v>29</v>
      </c>
      <c r="G53" s="13"/>
      <c r="H53" s="13"/>
      <c r="I53" s="11"/>
    </row>
    <row r="54" s="1" customFormat="1" ht="22" customHeight="1" spans="1:9">
      <c r="A54" s="6">
        <v>52</v>
      </c>
      <c r="B54" s="6" t="s">
        <v>65</v>
      </c>
      <c r="C54" s="6" t="str">
        <f>"202408240105"</f>
        <v>202408240105</v>
      </c>
      <c r="D54" s="6" t="s">
        <v>35</v>
      </c>
      <c r="E54" s="7">
        <v>68.2</v>
      </c>
      <c r="F54" s="6">
        <v>31</v>
      </c>
      <c r="G54" s="13"/>
      <c r="H54" s="13"/>
      <c r="I54" s="11"/>
    </row>
    <row r="55" s="1" customFormat="1" ht="22" customHeight="1" spans="1:9">
      <c r="A55" s="6">
        <v>53</v>
      </c>
      <c r="B55" s="6" t="s">
        <v>66</v>
      </c>
      <c r="C55" s="6" t="str">
        <f>"202408240212"</f>
        <v>202408240212</v>
      </c>
      <c r="D55" s="6" t="s">
        <v>35</v>
      </c>
      <c r="E55" s="7">
        <v>67.6</v>
      </c>
      <c r="F55" s="6">
        <v>32</v>
      </c>
      <c r="G55" s="13"/>
      <c r="H55" s="13"/>
      <c r="I55" s="11"/>
    </row>
    <row r="56" s="1" customFormat="1" ht="22" customHeight="1" spans="1:9">
      <c r="A56" s="6">
        <v>54</v>
      </c>
      <c r="B56" s="6" t="s">
        <v>67</v>
      </c>
      <c r="C56" s="6" t="str">
        <f>"202408240104"</f>
        <v>202408240104</v>
      </c>
      <c r="D56" s="6" t="s">
        <v>35</v>
      </c>
      <c r="E56" s="7">
        <v>67</v>
      </c>
      <c r="F56" s="6">
        <v>33</v>
      </c>
      <c r="G56" s="13"/>
      <c r="H56" s="13"/>
      <c r="I56" s="11"/>
    </row>
    <row r="57" s="1" customFormat="1" ht="22" customHeight="1" spans="1:9">
      <c r="A57" s="6">
        <v>55</v>
      </c>
      <c r="B57" s="6" t="s">
        <v>68</v>
      </c>
      <c r="C57" s="6" t="str">
        <f>"202408240408"</f>
        <v>202408240408</v>
      </c>
      <c r="D57" s="6" t="s">
        <v>35</v>
      </c>
      <c r="E57" s="7">
        <v>66.9</v>
      </c>
      <c r="F57" s="6">
        <v>34</v>
      </c>
      <c r="G57" s="13"/>
      <c r="H57" s="13"/>
      <c r="I57" s="11"/>
    </row>
    <row r="58" s="1" customFormat="1" ht="22" customHeight="1" spans="1:9">
      <c r="A58" s="6">
        <v>56</v>
      </c>
      <c r="B58" s="6" t="s">
        <v>69</v>
      </c>
      <c r="C58" s="6" t="str">
        <f>"202408240301"</f>
        <v>202408240301</v>
      </c>
      <c r="D58" s="6" t="s">
        <v>35</v>
      </c>
      <c r="E58" s="7">
        <v>66.4</v>
      </c>
      <c r="F58" s="6">
        <v>35</v>
      </c>
      <c r="G58" s="13"/>
      <c r="H58" s="13"/>
      <c r="I58" s="11"/>
    </row>
    <row r="59" s="1" customFormat="1" ht="22" customHeight="1" spans="1:9">
      <c r="A59" s="6">
        <v>57</v>
      </c>
      <c r="B59" s="6" t="s">
        <v>70</v>
      </c>
      <c r="C59" s="6" t="str">
        <f>"202408240118"</f>
        <v>202408240118</v>
      </c>
      <c r="D59" s="6" t="s">
        <v>35</v>
      </c>
      <c r="E59" s="7">
        <v>64.5</v>
      </c>
      <c r="F59" s="6">
        <v>36</v>
      </c>
      <c r="G59" s="13"/>
      <c r="H59" s="13"/>
      <c r="I59" s="11"/>
    </row>
    <row r="60" s="1" customFormat="1" ht="22" customHeight="1" spans="1:9">
      <c r="A60" s="6">
        <v>58</v>
      </c>
      <c r="B60" s="6" t="s">
        <v>71</v>
      </c>
      <c r="C60" s="6" t="str">
        <f>"202408240218"</f>
        <v>202408240218</v>
      </c>
      <c r="D60" s="6" t="s">
        <v>35</v>
      </c>
      <c r="E60" s="7">
        <v>63.9</v>
      </c>
      <c r="F60" s="6">
        <v>37</v>
      </c>
      <c r="G60" s="13"/>
      <c r="H60" s="13"/>
      <c r="I60" s="11"/>
    </row>
    <row r="61" s="1" customFormat="1" ht="22" customHeight="1" spans="1:9">
      <c r="A61" s="6">
        <v>59</v>
      </c>
      <c r="B61" s="6" t="s">
        <v>72</v>
      </c>
      <c r="C61" s="6" t="str">
        <f>"202408240102"</f>
        <v>202408240102</v>
      </c>
      <c r="D61" s="6" t="s">
        <v>35</v>
      </c>
      <c r="E61" s="7">
        <v>63.1</v>
      </c>
      <c r="F61" s="6">
        <v>38</v>
      </c>
      <c r="G61" s="13"/>
      <c r="H61" s="13"/>
      <c r="I61" s="11"/>
    </row>
    <row r="62" s="1" customFormat="1" ht="22" customHeight="1" spans="1:9">
      <c r="A62" s="6">
        <v>60</v>
      </c>
      <c r="B62" s="6" t="s">
        <v>73</v>
      </c>
      <c r="C62" s="6" t="str">
        <f>"202408240203"</f>
        <v>202408240203</v>
      </c>
      <c r="D62" s="6" t="s">
        <v>35</v>
      </c>
      <c r="E62" s="7">
        <v>61.7</v>
      </c>
      <c r="F62" s="6">
        <v>39</v>
      </c>
      <c r="G62" s="13"/>
      <c r="H62" s="13"/>
      <c r="I62" s="11"/>
    </row>
    <row r="63" s="1" customFormat="1" ht="22" customHeight="1" spans="1:9">
      <c r="A63" s="6">
        <v>61</v>
      </c>
      <c r="B63" s="6" t="s">
        <v>74</v>
      </c>
      <c r="C63" s="6" t="str">
        <f>"202408240128"</f>
        <v>202408240128</v>
      </c>
      <c r="D63" s="6" t="s">
        <v>35</v>
      </c>
      <c r="E63" s="7">
        <v>61.2</v>
      </c>
      <c r="F63" s="6">
        <v>40</v>
      </c>
      <c r="G63" s="13"/>
      <c r="H63" s="13"/>
      <c r="I63" s="11"/>
    </row>
    <row r="64" s="1" customFormat="1" ht="22" customHeight="1" spans="1:9">
      <c r="A64" s="6">
        <v>62</v>
      </c>
      <c r="B64" s="6" t="s">
        <v>75</v>
      </c>
      <c r="C64" s="6" t="str">
        <f>"202408240227"</f>
        <v>202408240227</v>
      </c>
      <c r="D64" s="6" t="s">
        <v>35</v>
      </c>
      <c r="E64" s="7">
        <v>61.1</v>
      </c>
      <c r="F64" s="6">
        <v>41</v>
      </c>
      <c r="G64" s="13"/>
      <c r="H64" s="13"/>
      <c r="I64" s="11"/>
    </row>
    <row r="65" s="1" customFormat="1" ht="22" customHeight="1" spans="1:9">
      <c r="A65" s="6">
        <v>63</v>
      </c>
      <c r="B65" s="6" t="s">
        <v>76</v>
      </c>
      <c r="C65" s="6" t="str">
        <f>"202408240413"</f>
        <v>202408240413</v>
      </c>
      <c r="D65" s="6" t="s">
        <v>35</v>
      </c>
      <c r="E65" s="7">
        <v>58.6</v>
      </c>
      <c r="F65" s="6">
        <v>42</v>
      </c>
      <c r="G65" s="13"/>
      <c r="H65" s="13"/>
      <c r="I65" s="11"/>
    </row>
    <row r="66" s="1" customFormat="1" ht="22" customHeight="1" spans="1:9">
      <c r="A66" s="6">
        <v>64</v>
      </c>
      <c r="B66" s="6" t="s">
        <v>77</v>
      </c>
      <c r="C66" s="6" t="str">
        <f>"202408240402"</f>
        <v>202408240402</v>
      </c>
      <c r="D66" s="6" t="s">
        <v>35</v>
      </c>
      <c r="E66" s="7">
        <v>56.4</v>
      </c>
      <c r="F66" s="6">
        <v>43</v>
      </c>
      <c r="G66" s="15"/>
      <c r="H66" s="15"/>
      <c r="I66" s="11"/>
    </row>
    <row r="67" s="1" customFormat="1" ht="22" customHeight="1" spans="1:9">
      <c r="A67" s="6">
        <v>65</v>
      </c>
      <c r="B67" s="6" t="s">
        <v>78</v>
      </c>
      <c r="C67" s="6" t="str">
        <f>"202408240106"</f>
        <v>202408240106</v>
      </c>
      <c r="D67" s="6" t="s">
        <v>35</v>
      </c>
      <c r="E67" s="7">
        <v>0</v>
      </c>
      <c r="F67" s="6"/>
      <c r="G67" s="6"/>
      <c r="H67" s="11"/>
      <c r="I67" s="11" t="s">
        <v>18</v>
      </c>
    </row>
    <row r="68" s="1" customFormat="1" ht="22" customHeight="1" spans="1:9">
      <c r="A68" s="6">
        <v>66</v>
      </c>
      <c r="B68" s="6" t="s">
        <v>79</v>
      </c>
      <c r="C68" s="6" t="str">
        <f>"202408240108"</f>
        <v>202408240108</v>
      </c>
      <c r="D68" s="6" t="s">
        <v>35</v>
      </c>
      <c r="E68" s="7">
        <v>0</v>
      </c>
      <c r="F68" s="6"/>
      <c r="G68" s="6"/>
      <c r="H68" s="11"/>
      <c r="I68" s="11" t="s">
        <v>18</v>
      </c>
    </row>
    <row r="69" s="1" customFormat="1" ht="22" customHeight="1" spans="1:9">
      <c r="A69" s="6">
        <v>67</v>
      </c>
      <c r="B69" s="6" t="s">
        <v>80</v>
      </c>
      <c r="C69" s="6" t="str">
        <f>"202408240111"</f>
        <v>202408240111</v>
      </c>
      <c r="D69" s="6" t="s">
        <v>35</v>
      </c>
      <c r="E69" s="7">
        <v>0</v>
      </c>
      <c r="F69" s="6"/>
      <c r="G69" s="6"/>
      <c r="H69" s="11"/>
      <c r="I69" s="11" t="s">
        <v>18</v>
      </c>
    </row>
    <row r="70" s="1" customFormat="1" ht="22" customHeight="1" spans="1:9">
      <c r="A70" s="6">
        <v>68</v>
      </c>
      <c r="B70" s="6" t="s">
        <v>81</v>
      </c>
      <c r="C70" s="6" t="str">
        <f>"202408240112"</f>
        <v>202408240112</v>
      </c>
      <c r="D70" s="6" t="s">
        <v>35</v>
      </c>
      <c r="E70" s="7">
        <v>0</v>
      </c>
      <c r="F70" s="6"/>
      <c r="G70" s="6"/>
      <c r="H70" s="11"/>
      <c r="I70" s="11" t="s">
        <v>18</v>
      </c>
    </row>
    <row r="71" s="1" customFormat="1" ht="22" customHeight="1" spans="1:9">
      <c r="A71" s="6">
        <v>69</v>
      </c>
      <c r="B71" s="6" t="s">
        <v>82</v>
      </c>
      <c r="C71" s="6" t="str">
        <f>"202408240113"</f>
        <v>202408240113</v>
      </c>
      <c r="D71" s="6" t="s">
        <v>35</v>
      </c>
      <c r="E71" s="7">
        <v>0</v>
      </c>
      <c r="F71" s="6"/>
      <c r="G71" s="6"/>
      <c r="H71" s="11"/>
      <c r="I71" s="11" t="s">
        <v>18</v>
      </c>
    </row>
    <row r="72" s="1" customFormat="1" ht="22" customHeight="1" spans="1:9">
      <c r="A72" s="6">
        <v>70</v>
      </c>
      <c r="B72" s="6" t="s">
        <v>83</v>
      </c>
      <c r="C72" s="6" t="str">
        <f>"202408240114"</f>
        <v>202408240114</v>
      </c>
      <c r="D72" s="6" t="s">
        <v>35</v>
      </c>
      <c r="E72" s="7">
        <v>0</v>
      </c>
      <c r="F72" s="6"/>
      <c r="G72" s="6"/>
      <c r="H72" s="11"/>
      <c r="I72" s="11" t="s">
        <v>18</v>
      </c>
    </row>
    <row r="73" s="1" customFormat="1" ht="22" customHeight="1" spans="1:9">
      <c r="A73" s="6">
        <v>71</v>
      </c>
      <c r="B73" s="6" t="s">
        <v>84</v>
      </c>
      <c r="C73" s="6" t="str">
        <f>"202408240119"</f>
        <v>202408240119</v>
      </c>
      <c r="D73" s="6" t="s">
        <v>35</v>
      </c>
      <c r="E73" s="7">
        <v>0</v>
      </c>
      <c r="F73" s="6"/>
      <c r="G73" s="6"/>
      <c r="H73" s="11"/>
      <c r="I73" s="11" t="s">
        <v>18</v>
      </c>
    </row>
    <row r="74" s="1" customFormat="1" ht="22" customHeight="1" spans="1:9">
      <c r="A74" s="6">
        <v>72</v>
      </c>
      <c r="B74" s="6" t="s">
        <v>85</v>
      </c>
      <c r="C74" s="6" t="str">
        <f>"202408240121"</f>
        <v>202408240121</v>
      </c>
      <c r="D74" s="6" t="s">
        <v>35</v>
      </c>
      <c r="E74" s="7">
        <v>0</v>
      </c>
      <c r="F74" s="6"/>
      <c r="G74" s="6"/>
      <c r="H74" s="11"/>
      <c r="I74" s="11" t="s">
        <v>18</v>
      </c>
    </row>
    <row r="75" s="1" customFormat="1" ht="22" customHeight="1" spans="1:9">
      <c r="A75" s="6">
        <v>73</v>
      </c>
      <c r="B75" s="6" t="s">
        <v>86</v>
      </c>
      <c r="C75" s="6" t="str">
        <f>"202408240122"</f>
        <v>202408240122</v>
      </c>
      <c r="D75" s="6" t="s">
        <v>35</v>
      </c>
      <c r="E75" s="7">
        <v>0</v>
      </c>
      <c r="F75" s="6"/>
      <c r="G75" s="6"/>
      <c r="H75" s="11"/>
      <c r="I75" s="11" t="s">
        <v>18</v>
      </c>
    </row>
    <row r="76" s="1" customFormat="1" ht="22" customHeight="1" spans="1:9">
      <c r="A76" s="6">
        <v>74</v>
      </c>
      <c r="B76" s="6" t="s">
        <v>87</v>
      </c>
      <c r="C76" s="6" t="str">
        <f>"202408240123"</f>
        <v>202408240123</v>
      </c>
      <c r="D76" s="6" t="s">
        <v>35</v>
      </c>
      <c r="E76" s="7">
        <v>0</v>
      </c>
      <c r="F76" s="6"/>
      <c r="G76" s="6"/>
      <c r="H76" s="11"/>
      <c r="I76" s="11" t="s">
        <v>18</v>
      </c>
    </row>
    <row r="77" s="1" customFormat="1" ht="22" customHeight="1" spans="1:9">
      <c r="A77" s="6">
        <v>75</v>
      </c>
      <c r="B77" s="6" t="s">
        <v>88</v>
      </c>
      <c r="C77" s="6" t="str">
        <f>"202408240124"</f>
        <v>202408240124</v>
      </c>
      <c r="D77" s="6" t="s">
        <v>35</v>
      </c>
      <c r="E77" s="7">
        <v>0</v>
      </c>
      <c r="F77" s="6"/>
      <c r="G77" s="6"/>
      <c r="H77" s="11"/>
      <c r="I77" s="11" t="s">
        <v>18</v>
      </c>
    </row>
    <row r="78" s="1" customFormat="1" ht="22" customHeight="1" spans="1:9">
      <c r="A78" s="6">
        <v>76</v>
      </c>
      <c r="B78" s="6" t="s">
        <v>89</v>
      </c>
      <c r="C78" s="6" t="str">
        <f>"202408240125"</f>
        <v>202408240125</v>
      </c>
      <c r="D78" s="6" t="s">
        <v>35</v>
      </c>
      <c r="E78" s="7">
        <v>0</v>
      </c>
      <c r="F78" s="6"/>
      <c r="G78" s="6"/>
      <c r="H78" s="11"/>
      <c r="I78" s="11" t="s">
        <v>18</v>
      </c>
    </row>
    <row r="79" s="1" customFormat="1" ht="22" customHeight="1" spans="1:9">
      <c r="A79" s="6">
        <v>77</v>
      </c>
      <c r="B79" s="6" t="s">
        <v>90</v>
      </c>
      <c r="C79" s="6" t="str">
        <f>"202408240126"</f>
        <v>202408240126</v>
      </c>
      <c r="D79" s="6" t="s">
        <v>35</v>
      </c>
      <c r="E79" s="7">
        <v>0</v>
      </c>
      <c r="F79" s="6"/>
      <c r="G79" s="6"/>
      <c r="H79" s="11"/>
      <c r="I79" s="11" t="s">
        <v>18</v>
      </c>
    </row>
    <row r="80" s="1" customFormat="1" ht="22" customHeight="1" spans="1:9">
      <c r="A80" s="6">
        <v>78</v>
      </c>
      <c r="B80" s="6" t="s">
        <v>91</v>
      </c>
      <c r="C80" s="6" t="str">
        <f>"202408240127"</f>
        <v>202408240127</v>
      </c>
      <c r="D80" s="6" t="s">
        <v>35</v>
      </c>
      <c r="E80" s="7">
        <v>0</v>
      </c>
      <c r="F80" s="6"/>
      <c r="G80" s="6"/>
      <c r="H80" s="11"/>
      <c r="I80" s="11" t="s">
        <v>18</v>
      </c>
    </row>
    <row r="81" s="1" customFormat="1" ht="22" customHeight="1" spans="1:9">
      <c r="A81" s="6">
        <v>79</v>
      </c>
      <c r="B81" s="6" t="s">
        <v>92</v>
      </c>
      <c r="C81" s="6" t="str">
        <f>"202408240129"</f>
        <v>202408240129</v>
      </c>
      <c r="D81" s="6" t="s">
        <v>35</v>
      </c>
      <c r="E81" s="7">
        <v>0</v>
      </c>
      <c r="F81" s="6"/>
      <c r="G81" s="6"/>
      <c r="H81" s="11"/>
      <c r="I81" s="11" t="s">
        <v>18</v>
      </c>
    </row>
    <row r="82" s="1" customFormat="1" ht="22" customHeight="1" spans="1:9">
      <c r="A82" s="6">
        <v>80</v>
      </c>
      <c r="B82" s="6" t="s">
        <v>93</v>
      </c>
      <c r="C82" s="6" t="str">
        <f>"202408240130"</f>
        <v>202408240130</v>
      </c>
      <c r="D82" s="6" t="s">
        <v>35</v>
      </c>
      <c r="E82" s="7">
        <v>0</v>
      </c>
      <c r="F82" s="6"/>
      <c r="G82" s="6"/>
      <c r="H82" s="11"/>
      <c r="I82" s="11" t="s">
        <v>18</v>
      </c>
    </row>
    <row r="83" s="1" customFormat="1" ht="22" customHeight="1" spans="1:9">
      <c r="A83" s="6">
        <v>81</v>
      </c>
      <c r="B83" s="6" t="s">
        <v>94</v>
      </c>
      <c r="C83" s="6" t="str">
        <f>"202408240201"</f>
        <v>202408240201</v>
      </c>
      <c r="D83" s="6" t="s">
        <v>35</v>
      </c>
      <c r="E83" s="7">
        <v>0</v>
      </c>
      <c r="F83" s="6"/>
      <c r="G83" s="6"/>
      <c r="H83" s="11"/>
      <c r="I83" s="11" t="s">
        <v>18</v>
      </c>
    </row>
    <row r="84" s="1" customFormat="1" ht="22" customHeight="1" spans="1:9">
      <c r="A84" s="6">
        <v>82</v>
      </c>
      <c r="B84" s="6" t="s">
        <v>95</v>
      </c>
      <c r="C84" s="6" t="str">
        <f>"202408240202"</f>
        <v>202408240202</v>
      </c>
      <c r="D84" s="6" t="s">
        <v>35</v>
      </c>
      <c r="E84" s="7">
        <v>0</v>
      </c>
      <c r="F84" s="6"/>
      <c r="G84" s="6"/>
      <c r="H84" s="11"/>
      <c r="I84" s="11" t="s">
        <v>18</v>
      </c>
    </row>
    <row r="85" s="1" customFormat="1" ht="22" customHeight="1" spans="1:9">
      <c r="A85" s="6">
        <v>83</v>
      </c>
      <c r="B85" s="6" t="s">
        <v>96</v>
      </c>
      <c r="C85" s="6" t="str">
        <f>"202408240204"</f>
        <v>202408240204</v>
      </c>
      <c r="D85" s="6" t="s">
        <v>35</v>
      </c>
      <c r="E85" s="7">
        <v>0</v>
      </c>
      <c r="F85" s="6"/>
      <c r="G85" s="6"/>
      <c r="H85" s="11"/>
      <c r="I85" s="11" t="s">
        <v>18</v>
      </c>
    </row>
    <row r="86" s="1" customFormat="1" ht="22" customHeight="1" spans="1:9">
      <c r="A86" s="6">
        <v>84</v>
      </c>
      <c r="B86" s="6" t="s">
        <v>97</v>
      </c>
      <c r="C86" s="6" t="str">
        <f>"202408240208"</f>
        <v>202408240208</v>
      </c>
      <c r="D86" s="6" t="s">
        <v>35</v>
      </c>
      <c r="E86" s="7">
        <v>0</v>
      </c>
      <c r="F86" s="6"/>
      <c r="G86" s="6"/>
      <c r="H86" s="11"/>
      <c r="I86" s="11" t="s">
        <v>18</v>
      </c>
    </row>
    <row r="87" s="1" customFormat="1" ht="22" customHeight="1" spans="1:9">
      <c r="A87" s="6">
        <v>85</v>
      </c>
      <c r="B87" s="6" t="s">
        <v>98</v>
      </c>
      <c r="C87" s="6" t="str">
        <f>"202408240209"</f>
        <v>202408240209</v>
      </c>
      <c r="D87" s="6" t="s">
        <v>35</v>
      </c>
      <c r="E87" s="7">
        <v>0</v>
      </c>
      <c r="F87" s="6"/>
      <c r="G87" s="6"/>
      <c r="H87" s="11"/>
      <c r="I87" s="11" t="s">
        <v>18</v>
      </c>
    </row>
    <row r="88" s="1" customFormat="1" ht="22" customHeight="1" spans="1:9">
      <c r="A88" s="6">
        <v>86</v>
      </c>
      <c r="B88" s="6" t="s">
        <v>99</v>
      </c>
      <c r="C88" s="6" t="str">
        <f>"202408240210"</f>
        <v>202408240210</v>
      </c>
      <c r="D88" s="6" t="s">
        <v>35</v>
      </c>
      <c r="E88" s="7">
        <v>0</v>
      </c>
      <c r="F88" s="6"/>
      <c r="G88" s="6"/>
      <c r="H88" s="11"/>
      <c r="I88" s="11" t="s">
        <v>18</v>
      </c>
    </row>
    <row r="89" s="1" customFormat="1" ht="22" customHeight="1" spans="1:9">
      <c r="A89" s="6">
        <v>87</v>
      </c>
      <c r="B89" s="6" t="s">
        <v>100</v>
      </c>
      <c r="C89" s="6" t="str">
        <f>"202408240211"</f>
        <v>202408240211</v>
      </c>
      <c r="D89" s="6" t="s">
        <v>35</v>
      </c>
      <c r="E89" s="7">
        <v>0</v>
      </c>
      <c r="F89" s="6"/>
      <c r="G89" s="6"/>
      <c r="H89" s="11"/>
      <c r="I89" s="11" t="s">
        <v>18</v>
      </c>
    </row>
    <row r="90" s="1" customFormat="1" ht="22" customHeight="1" spans="1:9">
      <c r="A90" s="6">
        <v>88</v>
      </c>
      <c r="B90" s="6" t="s">
        <v>101</v>
      </c>
      <c r="C90" s="6" t="str">
        <f>"202408240213"</f>
        <v>202408240213</v>
      </c>
      <c r="D90" s="6" t="s">
        <v>35</v>
      </c>
      <c r="E90" s="7">
        <v>0</v>
      </c>
      <c r="F90" s="6"/>
      <c r="G90" s="6"/>
      <c r="H90" s="11"/>
      <c r="I90" s="11" t="s">
        <v>18</v>
      </c>
    </row>
    <row r="91" s="1" customFormat="1" ht="22" customHeight="1" spans="1:9">
      <c r="A91" s="6">
        <v>89</v>
      </c>
      <c r="B91" s="6" t="s">
        <v>102</v>
      </c>
      <c r="C91" s="6" t="str">
        <f>"202408240214"</f>
        <v>202408240214</v>
      </c>
      <c r="D91" s="6" t="s">
        <v>35</v>
      </c>
      <c r="E91" s="7">
        <v>0</v>
      </c>
      <c r="F91" s="6"/>
      <c r="G91" s="6"/>
      <c r="H91" s="11"/>
      <c r="I91" s="11" t="s">
        <v>18</v>
      </c>
    </row>
    <row r="92" s="1" customFormat="1" ht="22" customHeight="1" spans="1:9">
      <c r="A92" s="6">
        <v>90</v>
      </c>
      <c r="B92" s="6" t="s">
        <v>103</v>
      </c>
      <c r="C92" s="6" t="str">
        <f>"202408240216"</f>
        <v>202408240216</v>
      </c>
      <c r="D92" s="6" t="s">
        <v>35</v>
      </c>
      <c r="E92" s="7">
        <v>0</v>
      </c>
      <c r="F92" s="6"/>
      <c r="G92" s="6"/>
      <c r="H92" s="11"/>
      <c r="I92" s="11" t="s">
        <v>18</v>
      </c>
    </row>
    <row r="93" s="1" customFormat="1" ht="22" customHeight="1" spans="1:9">
      <c r="A93" s="6">
        <v>91</v>
      </c>
      <c r="B93" s="6" t="s">
        <v>104</v>
      </c>
      <c r="C93" s="6" t="str">
        <f>"202408240217"</f>
        <v>202408240217</v>
      </c>
      <c r="D93" s="6" t="s">
        <v>35</v>
      </c>
      <c r="E93" s="7">
        <v>0</v>
      </c>
      <c r="F93" s="6"/>
      <c r="G93" s="6"/>
      <c r="H93" s="11"/>
      <c r="I93" s="11" t="s">
        <v>18</v>
      </c>
    </row>
    <row r="94" s="1" customFormat="1" ht="22" customHeight="1" spans="1:9">
      <c r="A94" s="6">
        <v>92</v>
      </c>
      <c r="B94" s="6" t="s">
        <v>105</v>
      </c>
      <c r="C94" s="6" t="str">
        <f>"202408240219"</f>
        <v>202408240219</v>
      </c>
      <c r="D94" s="6" t="s">
        <v>35</v>
      </c>
      <c r="E94" s="7">
        <v>0</v>
      </c>
      <c r="F94" s="6"/>
      <c r="G94" s="6"/>
      <c r="H94" s="11"/>
      <c r="I94" s="11" t="s">
        <v>18</v>
      </c>
    </row>
    <row r="95" s="1" customFormat="1" ht="22" customHeight="1" spans="1:9">
      <c r="A95" s="6">
        <v>93</v>
      </c>
      <c r="B95" s="6" t="s">
        <v>106</v>
      </c>
      <c r="C95" s="6" t="str">
        <f>"202408240220"</f>
        <v>202408240220</v>
      </c>
      <c r="D95" s="6" t="s">
        <v>35</v>
      </c>
      <c r="E95" s="7">
        <v>0</v>
      </c>
      <c r="F95" s="6"/>
      <c r="G95" s="6"/>
      <c r="H95" s="11"/>
      <c r="I95" s="11" t="s">
        <v>18</v>
      </c>
    </row>
    <row r="96" s="1" customFormat="1" ht="22" customHeight="1" spans="1:9">
      <c r="A96" s="6">
        <v>94</v>
      </c>
      <c r="B96" s="6" t="s">
        <v>107</v>
      </c>
      <c r="C96" s="6" t="str">
        <f>"202408240221"</f>
        <v>202408240221</v>
      </c>
      <c r="D96" s="6" t="s">
        <v>35</v>
      </c>
      <c r="E96" s="7">
        <v>0</v>
      </c>
      <c r="F96" s="6"/>
      <c r="G96" s="6"/>
      <c r="H96" s="11"/>
      <c r="I96" s="11" t="s">
        <v>18</v>
      </c>
    </row>
    <row r="97" s="1" customFormat="1" ht="22" customHeight="1" spans="1:9">
      <c r="A97" s="6">
        <v>95</v>
      </c>
      <c r="B97" s="6" t="s">
        <v>108</v>
      </c>
      <c r="C97" s="6" t="str">
        <f>"202408240222"</f>
        <v>202408240222</v>
      </c>
      <c r="D97" s="6" t="s">
        <v>35</v>
      </c>
      <c r="E97" s="7">
        <v>0</v>
      </c>
      <c r="F97" s="6"/>
      <c r="G97" s="6"/>
      <c r="H97" s="11"/>
      <c r="I97" s="11" t="s">
        <v>18</v>
      </c>
    </row>
    <row r="98" s="1" customFormat="1" ht="22" customHeight="1" spans="1:9">
      <c r="A98" s="6">
        <v>96</v>
      </c>
      <c r="B98" s="6" t="s">
        <v>109</v>
      </c>
      <c r="C98" s="6" t="str">
        <f>"202408240223"</f>
        <v>202408240223</v>
      </c>
      <c r="D98" s="6" t="s">
        <v>35</v>
      </c>
      <c r="E98" s="7">
        <v>0</v>
      </c>
      <c r="F98" s="6"/>
      <c r="G98" s="6"/>
      <c r="H98" s="11"/>
      <c r="I98" s="11" t="s">
        <v>18</v>
      </c>
    </row>
    <row r="99" s="1" customFormat="1" ht="22" customHeight="1" spans="1:9">
      <c r="A99" s="6">
        <v>97</v>
      </c>
      <c r="B99" s="6" t="s">
        <v>110</v>
      </c>
      <c r="C99" s="6" t="str">
        <f>"202408240224"</f>
        <v>202408240224</v>
      </c>
      <c r="D99" s="6" t="s">
        <v>35</v>
      </c>
      <c r="E99" s="7">
        <v>0</v>
      </c>
      <c r="F99" s="6"/>
      <c r="G99" s="6"/>
      <c r="H99" s="11"/>
      <c r="I99" s="11" t="s">
        <v>18</v>
      </c>
    </row>
    <row r="100" s="1" customFormat="1" ht="22" customHeight="1" spans="1:9">
      <c r="A100" s="6">
        <v>98</v>
      </c>
      <c r="B100" s="6" t="s">
        <v>111</v>
      </c>
      <c r="C100" s="6" t="str">
        <f>"202408240225"</f>
        <v>202408240225</v>
      </c>
      <c r="D100" s="6" t="s">
        <v>35</v>
      </c>
      <c r="E100" s="7">
        <v>0</v>
      </c>
      <c r="F100" s="6"/>
      <c r="G100" s="6"/>
      <c r="H100" s="11"/>
      <c r="I100" s="11" t="s">
        <v>18</v>
      </c>
    </row>
    <row r="101" s="1" customFormat="1" ht="22" customHeight="1" spans="1:9">
      <c r="A101" s="6">
        <v>99</v>
      </c>
      <c r="B101" s="6" t="s">
        <v>112</v>
      </c>
      <c r="C101" s="6" t="str">
        <f>"202408240229"</f>
        <v>202408240229</v>
      </c>
      <c r="D101" s="6" t="s">
        <v>35</v>
      </c>
      <c r="E101" s="7">
        <v>0</v>
      </c>
      <c r="F101" s="6"/>
      <c r="G101" s="6"/>
      <c r="H101" s="11"/>
      <c r="I101" s="11" t="s">
        <v>18</v>
      </c>
    </row>
    <row r="102" s="1" customFormat="1" ht="22" customHeight="1" spans="1:9">
      <c r="A102" s="6">
        <v>100</v>
      </c>
      <c r="B102" s="6" t="s">
        <v>113</v>
      </c>
      <c r="C102" s="6" t="str">
        <f>"202408240303"</f>
        <v>202408240303</v>
      </c>
      <c r="D102" s="6" t="s">
        <v>35</v>
      </c>
      <c r="E102" s="7">
        <v>0</v>
      </c>
      <c r="F102" s="6"/>
      <c r="G102" s="6"/>
      <c r="H102" s="11"/>
      <c r="I102" s="11" t="s">
        <v>18</v>
      </c>
    </row>
    <row r="103" s="1" customFormat="1" ht="22" customHeight="1" spans="1:9">
      <c r="A103" s="6">
        <v>101</v>
      </c>
      <c r="B103" s="6" t="s">
        <v>114</v>
      </c>
      <c r="C103" s="6" t="str">
        <f>"202408240304"</f>
        <v>202408240304</v>
      </c>
      <c r="D103" s="6" t="s">
        <v>35</v>
      </c>
      <c r="E103" s="7">
        <v>0</v>
      </c>
      <c r="F103" s="6"/>
      <c r="G103" s="6"/>
      <c r="H103" s="11"/>
      <c r="I103" s="11" t="s">
        <v>18</v>
      </c>
    </row>
    <row r="104" s="1" customFormat="1" ht="22" customHeight="1" spans="1:9">
      <c r="A104" s="6">
        <v>102</v>
      </c>
      <c r="B104" s="6" t="s">
        <v>115</v>
      </c>
      <c r="C104" s="6" t="str">
        <f>"202408240307"</f>
        <v>202408240307</v>
      </c>
      <c r="D104" s="6" t="s">
        <v>35</v>
      </c>
      <c r="E104" s="7">
        <v>0</v>
      </c>
      <c r="F104" s="6"/>
      <c r="G104" s="6"/>
      <c r="H104" s="11"/>
      <c r="I104" s="11" t="s">
        <v>18</v>
      </c>
    </row>
    <row r="105" s="1" customFormat="1" ht="22" customHeight="1" spans="1:9">
      <c r="A105" s="6">
        <v>103</v>
      </c>
      <c r="B105" s="6" t="s">
        <v>116</v>
      </c>
      <c r="C105" s="6" t="str">
        <f>"202408240308"</f>
        <v>202408240308</v>
      </c>
      <c r="D105" s="6" t="s">
        <v>35</v>
      </c>
      <c r="E105" s="7">
        <v>0</v>
      </c>
      <c r="F105" s="6"/>
      <c r="G105" s="6"/>
      <c r="H105" s="11"/>
      <c r="I105" s="11" t="s">
        <v>18</v>
      </c>
    </row>
    <row r="106" s="1" customFormat="1" ht="22" customHeight="1" spans="1:9">
      <c r="A106" s="6">
        <v>104</v>
      </c>
      <c r="B106" s="6" t="s">
        <v>117</v>
      </c>
      <c r="C106" s="6" t="str">
        <f>"202408240311"</f>
        <v>202408240311</v>
      </c>
      <c r="D106" s="6" t="s">
        <v>35</v>
      </c>
      <c r="E106" s="7">
        <v>0</v>
      </c>
      <c r="F106" s="6"/>
      <c r="G106" s="6"/>
      <c r="H106" s="11"/>
      <c r="I106" s="11" t="s">
        <v>18</v>
      </c>
    </row>
    <row r="107" s="1" customFormat="1" ht="22" customHeight="1" spans="1:9">
      <c r="A107" s="6">
        <v>105</v>
      </c>
      <c r="B107" s="6" t="s">
        <v>118</v>
      </c>
      <c r="C107" s="6" t="str">
        <f>"202408240312"</f>
        <v>202408240312</v>
      </c>
      <c r="D107" s="6" t="s">
        <v>35</v>
      </c>
      <c r="E107" s="7">
        <v>0</v>
      </c>
      <c r="F107" s="6"/>
      <c r="G107" s="6"/>
      <c r="H107" s="11"/>
      <c r="I107" s="11" t="s">
        <v>18</v>
      </c>
    </row>
    <row r="108" s="1" customFormat="1" ht="22" customHeight="1" spans="1:9">
      <c r="A108" s="6">
        <v>106</v>
      </c>
      <c r="B108" s="6" t="s">
        <v>119</v>
      </c>
      <c r="C108" s="6" t="str">
        <f>"202408240314"</f>
        <v>202408240314</v>
      </c>
      <c r="D108" s="6" t="s">
        <v>35</v>
      </c>
      <c r="E108" s="7">
        <v>0</v>
      </c>
      <c r="F108" s="6"/>
      <c r="G108" s="6"/>
      <c r="H108" s="11"/>
      <c r="I108" s="11" t="s">
        <v>18</v>
      </c>
    </row>
    <row r="109" s="1" customFormat="1" ht="22" customHeight="1" spans="1:9">
      <c r="A109" s="6">
        <v>107</v>
      </c>
      <c r="B109" s="6" t="s">
        <v>120</v>
      </c>
      <c r="C109" s="6" t="str">
        <f>"202408240315"</f>
        <v>202408240315</v>
      </c>
      <c r="D109" s="6" t="s">
        <v>35</v>
      </c>
      <c r="E109" s="7">
        <v>0</v>
      </c>
      <c r="F109" s="6"/>
      <c r="G109" s="6"/>
      <c r="H109" s="11"/>
      <c r="I109" s="11" t="s">
        <v>18</v>
      </c>
    </row>
    <row r="110" s="1" customFormat="1" ht="22" customHeight="1" spans="1:9">
      <c r="A110" s="6">
        <v>108</v>
      </c>
      <c r="B110" s="6" t="s">
        <v>121</v>
      </c>
      <c r="C110" s="6" t="str">
        <f>"202408240317"</f>
        <v>202408240317</v>
      </c>
      <c r="D110" s="6" t="s">
        <v>35</v>
      </c>
      <c r="E110" s="7">
        <v>0</v>
      </c>
      <c r="F110" s="6"/>
      <c r="G110" s="6"/>
      <c r="H110" s="11"/>
      <c r="I110" s="11" t="s">
        <v>18</v>
      </c>
    </row>
    <row r="111" s="1" customFormat="1" ht="22" customHeight="1" spans="1:9">
      <c r="A111" s="6">
        <v>109</v>
      </c>
      <c r="B111" s="6" t="s">
        <v>122</v>
      </c>
      <c r="C111" s="6" t="str">
        <f>"202408240320"</f>
        <v>202408240320</v>
      </c>
      <c r="D111" s="6" t="s">
        <v>35</v>
      </c>
      <c r="E111" s="7">
        <v>0</v>
      </c>
      <c r="F111" s="6"/>
      <c r="G111" s="6"/>
      <c r="H111" s="11"/>
      <c r="I111" s="11" t="s">
        <v>18</v>
      </c>
    </row>
    <row r="112" s="1" customFormat="1" ht="22" customHeight="1" spans="1:9">
      <c r="A112" s="6">
        <v>110</v>
      </c>
      <c r="B112" s="6" t="s">
        <v>123</v>
      </c>
      <c r="C112" s="6" t="str">
        <f>"202408240321"</f>
        <v>202408240321</v>
      </c>
      <c r="D112" s="6" t="s">
        <v>35</v>
      </c>
      <c r="E112" s="7">
        <v>0</v>
      </c>
      <c r="F112" s="6"/>
      <c r="G112" s="6"/>
      <c r="H112" s="11"/>
      <c r="I112" s="11" t="s">
        <v>18</v>
      </c>
    </row>
    <row r="113" s="1" customFormat="1" ht="22" customHeight="1" spans="1:9">
      <c r="A113" s="6">
        <v>111</v>
      </c>
      <c r="B113" s="6" t="s">
        <v>124</v>
      </c>
      <c r="C113" s="6" t="str">
        <f>"202408240322"</f>
        <v>202408240322</v>
      </c>
      <c r="D113" s="6" t="s">
        <v>35</v>
      </c>
      <c r="E113" s="7">
        <v>0</v>
      </c>
      <c r="F113" s="6"/>
      <c r="G113" s="6"/>
      <c r="H113" s="11"/>
      <c r="I113" s="11" t="s">
        <v>18</v>
      </c>
    </row>
    <row r="114" s="1" customFormat="1" ht="22" customHeight="1" spans="1:9">
      <c r="A114" s="6">
        <v>112</v>
      </c>
      <c r="B114" s="6" t="s">
        <v>125</v>
      </c>
      <c r="C114" s="6" t="str">
        <f>"202408240323"</f>
        <v>202408240323</v>
      </c>
      <c r="D114" s="6" t="s">
        <v>35</v>
      </c>
      <c r="E114" s="7">
        <v>0</v>
      </c>
      <c r="F114" s="6"/>
      <c r="G114" s="6"/>
      <c r="H114" s="11"/>
      <c r="I114" s="11" t="s">
        <v>18</v>
      </c>
    </row>
    <row r="115" s="1" customFormat="1" ht="22" customHeight="1" spans="1:9">
      <c r="A115" s="6">
        <v>113</v>
      </c>
      <c r="B115" s="6" t="s">
        <v>126</v>
      </c>
      <c r="C115" s="6" t="str">
        <f>"202408240324"</f>
        <v>202408240324</v>
      </c>
      <c r="D115" s="6" t="s">
        <v>35</v>
      </c>
      <c r="E115" s="7">
        <v>0</v>
      </c>
      <c r="F115" s="6"/>
      <c r="G115" s="6"/>
      <c r="H115" s="11"/>
      <c r="I115" s="11" t="s">
        <v>18</v>
      </c>
    </row>
    <row r="116" s="1" customFormat="1" ht="22" customHeight="1" spans="1:9">
      <c r="A116" s="6">
        <v>114</v>
      </c>
      <c r="B116" s="6" t="s">
        <v>127</v>
      </c>
      <c r="C116" s="6" t="str">
        <f>"202408240325"</f>
        <v>202408240325</v>
      </c>
      <c r="D116" s="6" t="s">
        <v>35</v>
      </c>
      <c r="E116" s="7">
        <v>0</v>
      </c>
      <c r="F116" s="6"/>
      <c r="G116" s="6"/>
      <c r="H116" s="11"/>
      <c r="I116" s="11" t="s">
        <v>18</v>
      </c>
    </row>
    <row r="117" s="1" customFormat="1" ht="22" customHeight="1" spans="1:9">
      <c r="A117" s="6">
        <v>115</v>
      </c>
      <c r="B117" s="6" t="s">
        <v>128</v>
      </c>
      <c r="C117" s="6" t="str">
        <f>"202408240327"</f>
        <v>202408240327</v>
      </c>
      <c r="D117" s="6" t="s">
        <v>35</v>
      </c>
      <c r="E117" s="7">
        <v>0</v>
      </c>
      <c r="F117" s="6"/>
      <c r="G117" s="6"/>
      <c r="H117" s="11"/>
      <c r="I117" s="11" t="s">
        <v>18</v>
      </c>
    </row>
    <row r="118" s="1" customFormat="1" ht="22" customHeight="1" spans="1:9">
      <c r="A118" s="6">
        <v>116</v>
      </c>
      <c r="B118" s="6" t="s">
        <v>129</v>
      </c>
      <c r="C118" s="6" t="str">
        <f>"202408240328"</f>
        <v>202408240328</v>
      </c>
      <c r="D118" s="6" t="s">
        <v>35</v>
      </c>
      <c r="E118" s="7">
        <v>0</v>
      </c>
      <c r="F118" s="6"/>
      <c r="G118" s="6"/>
      <c r="H118" s="11"/>
      <c r="I118" s="11" t="s">
        <v>18</v>
      </c>
    </row>
    <row r="119" s="1" customFormat="1" ht="22" customHeight="1" spans="1:9">
      <c r="A119" s="6">
        <v>117</v>
      </c>
      <c r="B119" s="6" t="s">
        <v>130</v>
      </c>
      <c r="C119" s="6" t="str">
        <f>"202408240330"</f>
        <v>202408240330</v>
      </c>
      <c r="D119" s="6" t="s">
        <v>35</v>
      </c>
      <c r="E119" s="7">
        <v>0</v>
      </c>
      <c r="F119" s="6"/>
      <c r="G119" s="6"/>
      <c r="H119" s="11"/>
      <c r="I119" s="11" t="s">
        <v>18</v>
      </c>
    </row>
    <row r="120" s="1" customFormat="1" ht="22" customHeight="1" spans="1:9">
      <c r="A120" s="6">
        <v>118</v>
      </c>
      <c r="B120" s="6" t="s">
        <v>131</v>
      </c>
      <c r="C120" s="6" t="str">
        <f>"202408240401"</f>
        <v>202408240401</v>
      </c>
      <c r="D120" s="6" t="s">
        <v>35</v>
      </c>
      <c r="E120" s="7">
        <v>0</v>
      </c>
      <c r="F120" s="6"/>
      <c r="G120" s="6"/>
      <c r="H120" s="11"/>
      <c r="I120" s="11" t="s">
        <v>18</v>
      </c>
    </row>
    <row r="121" s="1" customFormat="1" ht="22" customHeight="1" spans="1:9">
      <c r="A121" s="6">
        <v>119</v>
      </c>
      <c r="B121" s="6" t="s">
        <v>132</v>
      </c>
      <c r="C121" s="6" t="str">
        <f>"202408240403"</f>
        <v>202408240403</v>
      </c>
      <c r="D121" s="6" t="s">
        <v>35</v>
      </c>
      <c r="E121" s="7">
        <v>0</v>
      </c>
      <c r="F121" s="6"/>
      <c r="G121" s="6"/>
      <c r="H121" s="11"/>
      <c r="I121" s="11" t="s">
        <v>18</v>
      </c>
    </row>
    <row r="122" s="1" customFormat="1" ht="22" customHeight="1" spans="1:9">
      <c r="A122" s="6">
        <v>120</v>
      </c>
      <c r="B122" s="6" t="s">
        <v>133</v>
      </c>
      <c r="C122" s="6" t="str">
        <f>"202408240404"</f>
        <v>202408240404</v>
      </c>
      <c r="D122" s="6" t="s">
        <v>35</v>
      </c>
      <c r="E122" s="7">
        <v>0</v>
      </c>
      <c r="F122" s="6"/>
      <c r="G122" s="6"/>
      <c r="H122" s="11"/>
      <c r="I122" s="11" t="s">
        <v>18</v>
      </c>
    </row>
    <row r="123" s="1" customFormat="1" ht="22" customHeight="1" spans="1:9">
      <c r="A123" s="6">
        <v>121</v>
      </c>
      <c r="B123" s="6" t="s">
        <v>134</v>
      </c>
      <c r="C123" s="6" t="str">
        <f>"202408240405"</f>
        <v>202408240405</v>
      </c>
      <c r="D123" s="6" t="s">
        <v>35</v>
      </c>
      <c r="E123" s="7">
        <v>0</v>
      </c>
      <c r="F123" s="6"/>
      <c r="G123" s="6"/>
      <c r="H123" s="11"/>
      <c r="I123" s="11" t="s">
        <v>18</v>
      </c>
    </row>
    <row r="124" s="1" customFormat="1" ht="22" customHeight="1" spans="1:9">
      <c r="A124" s="6">
        <v>122</v>
      </c>
      <c r="B124" s="6" t="s">
        <v>135</v>
      </c>
      <c r="C124" s="6" t="str">
        <f>"202408240407"</f>
        <v>202408240407</v>
      </c>
      <c r="D124" s="6" t="s">
        <v>35</v>
      </c>
      <c r="E124" s="7">
        <v>0</v>
      </c>
      <c r="F124" s="6"/>
      <c r="G124" s="6"/>
      <c r="H124" s="11"/>
      <c r="I124" s="11" t="s">
        <v>18</v>
      </c>
    </row>
    <row r="125" s="1" customFormat="1" ht="22" customHeight="1" spans="1:9">
      <c r="A125" s="6">
        <v>123</v>
      </c>
      <c r="B125" s="6" t="s">
        <v>136</v>
      </c>
      <c r="C125" s="6" t="str">
        <f>"202408240409"</f>
        <v>202408240409</v>
      </c>
      <c r="D125" s="6" t="s">
        <v>35</v>
      </c>
      <c r="E125" s="7">
        <v>0</v>
      </c>
      <c r="F125" s="6"/>
      <c r="G125" s="6"/>
      <c r="H125" s="11"/>
      <c r="I125" s="11" t="s">
        <v>18</v>
      </c>
    </row>
    <row r="126" s="1" customFormat="1" ht="22" customHeight="1" spans="1:9">
      <c r="A126" s="6">
        <v>124</v>
      </c>
      <c r="B126" s="6" t="s">
        <v>137</v>
      </c>
      <c r="C126" s="6" t="str">
        <f>"202408240411"</f>
        <v>202408240411</v>
      </c>
      <c r="D126" s="6" t="s">
        <v>35</v>
      </c>
      <c r="E126" s="7">
        <v>0</v>
      </c>
      <c r="F126" s="6"/>
      <c r="G126" s="6"/>
      <c r="H126" s="11"/>
      <c r="I126" s="11" t="s">
        <v>18</v>
      </c>
    </row>
    <row r="127" s="1" customFormat="1" ht="22" customHeight="1" spans="1:9">
      <c r="A127" s="6">
        <v>125</v>
      </c>
      <c r="B127" s="6" t="s">
        <v>138</v>
      </c>
      <c r="C127" s="6" t="str">
        <f>"202408240414"</f>
        <v>202408240414</v>
      </c>
      <c r="D127" s="6" t="s">
        <v>35</v>
      </c>
      <c r="E127" s="7">
        <v>0</v>
      </c>
      <c r="F127" s="6"/>
      <c r="G127" s="6"/>
      <c r="H127" s="11"/>
      <c r="I127" s="11" t="s">
        <v>18</v>
      </c>
    </row>
    <row r="128" s="1" customFormat="1" ht="22" customHeight="1" spans="1:9">
      <c r="A128" s="6">
        <v>126</v>
      </c>
      <c r="B128" s="6" t="s">
        <v>139</v>
      </c>
      <c r="C128" s="6" t="str">
        <f>"202408240415"</f>
        <v>202408240415</v>
      </c>
      <c r="D128" s="6" t="s">
        <v>35</v>
      </c>
      <c r="E128" s="7">
        <v>0</v>
      </c>
      <c r="F128" s="6"/>
      <c r="G128" s="6"/>
      <c r="H128" s="11"/>
      <c r="I128" s="11" t="s">
        <v>18</v>
      </c>
    </row>
    <row r="129" s="1" customFormat="1" ht="22" customHeight="1" spans="1:9">
      <c r="A129" s="6">
        <v>127</v>
      </c>
      <c r="B129" s="6" t="s">
        <v>140</v>
      </c>
      <c r="C129" s="6" t="str">
        <f>"202408240416"</f>
        <v>202408240416</v>
      </c>
      <c r="D129" s="6" t="s">
        <v>35</v>
      </c>
      <c r="E129" s="7">
        <v>0</v>
      </c>
      <c r="F129" s="6"/>
      <c r="G129" s="6"/>
      <c r="H129" s="11"/>
      <c r="I129" s="11" t="s">
        <v>18</v>
      </c>
    </row>
    <row r="130" s="1" customFormat="1" ht="22" customHeight="1" spans="1:9">
      <c r="A130" s="6">
        <v>128</v>
      </c>
      <c r="B130" s="6" t="s">
        <v>141</v>
      </c>
      <c r="C130" s="6" t="str">
        <f>"202408240417"</f>
        <v>202408240417</v>
      </c>
      <c r="D130" s="6" t="s">
        <v>35</v>
      </c>
      <c r="E130" s="7">
        <v>0</v>
      </c>
      <c r="F130" s="6"/>
      <c r="G130" s="6"/>
      <c r="H130" s="11"/>
      <c r="I130" s="11" t="s">
        <v>18</v>
      </c>
    </row>
    <row r="131" s="1" customFormat="1" ht="22" customHeight="1" spans="1:9">
      <c r="A131" s="6">
        <v>129</v>
      </c>
      <c r="B131" s="6" t="s">
        <v>142</v>
      </c>
      <c r="C131" s="6" t="str">
        <f>"202408240603"</f>
        <v>202408240603</v>
      </c>
      <c r="D131" s="6" t="s">
        <v>143</v>
      </c>
      <c r="E131" s="7">
        <v>77.1</v>
      </c>
      <c r="F131" s="6">
        <v>1</v>
      </c>
      <c r="G131" s="16">
        <v>65.31</v>
      </c>
      <c r="H131" s="16">
        <v>65.31</v>
      </c>
      <c r="I131" s="11" t="s">
        <v>12</v>
      </c>
    </row>
    <row r="132" s="1" customFormat="1" ht="22" customHeight="1" spans="1:9">
      <c r="A132" s="6">
        <v>130</v>
      </c>
      <c r="B132" s="6" t="s">
        <v>144</v>
      </c>
      <c r="C132" s="6" t="str">
        <f>"202408240621"</f>
        <v>202408240621</v>
      </c>
      <c r="D132" s="6" t="s">
        <v>143</v>
      </c>
      <c r="E132" s="7">
        <v>72</v>
      </c>
      <c r="F132" s="6">
        <v>2</v>
      </c>
      <c r="G132" s="17"/>
      <c r="H132" s="17"/>
      <c r="I132" s="11" t="s">
        <v>12</v>
      </c>
    </row>
    <row r="133" s="1" customFormat="1" ht="22" customHeight="1" spans="1:9">
      <c r="A133" s="6">
        <v>131</v>
      </c>
      <c r="B133" s="6" t="s">
        <v>145</v>
      </c>
      <c r="C133" s="6" t="str">
        <f>"202408240612"</f>
        <v>202408240612</v>
      </c>
      <c r="D133" s="6" t="s">
        <v>143</v>
      </c>
      <c r="E133" s="7">
        <v>67.6</v>
      </c>
      <c r="F133" s="6">
        <v>3</v>
      </c>
      <c r="G133" s="17"/>
      <c r="H133" s="17"/>
      <c r="I133" s="11" t="s">
        <v>12</v>
      </c>
    </row>
    <row r="134" s="1" customFormat="1" ht="22" customHeight="1" spans="1:9">
      <c r="A134" s="6">
        <v>132</v>
      </c>
      <c r="B134" s="6" t="s">
        <v>146</v>
      </c>
      <c r="C134" s="6" t="str">
        <f>"202408240620"</f>
        <v>202408240620</v>
      </c>
      <c r="D134" s="6" t="s">
        <v>143</v>
      </c>
      <c r="E134" s="7">
        <v>66.2</v>
      </c>
      <c r="F134" s="6">
        <v>4</v>
      </c>
      <c r="G134" s="17"/>
      <c r="H134" s="17"/>
      <c r="I134" s="11" t="s">
        <v>12</v>
      </c>
    </row>
    <row r="135" s="1" customFormat="1" ht="22" customHeight="1" spans="1:9">
      <c r="A135" s="6">
        <v>133</v>
      </c>
      <c r="B135" s="6" t="s">
        <v>147</v>
      </c>
      <c r="C135" s="6" t="str">
        <f>"202408240617"</f>
        <v>202408240617</v>
      </c>
      <c r="D135" s="6" t="s">
        <v>143</v>
      </c>
      <c r="E135" s="7">
        <v>65.2</v>
      </c>
      <c r="F135" s="6">
        <v>5</v>
      </c>
      <c r="G135" s="17"/>
      <c r="H135" s="17"/>
      <c r="I135" s="11" t="s">
        <v>148</v>
      </c>
    </row>
    <row r="136" s="1" customFormat="1" ht="22" customHeight="1" spans="1:9">
      <c r="A136" s="6">
        <v>134</v>
      </c>
      <c r="B136" s="6" t="s">
        <v>149</v>
      </c>
      <c r="C136" s="6" t="str">
        <f>"202408240522"</f>
        <v>202408240522</v>
      </c>
      <c r="D136" s="6" t="s">
        <v>143</v>
      </c>
      <c r="E136" s="7">
        <v>63.3</v>
      </c>
      <c r="F136" s="6">
        <v>6</v>
      </c>
      <c r="G136" s="17"/>
      <c r="H136" s="17"/>
      <c r="I136" s="11" t="s">
        <v>148</v>
      </c>
    </row>
    <row r="137" s="1" customFormat="1" ht="22" customHeight="1" spans="1:9">
      <c r="A137" s="6">
        <v>135</v>
      </c>
      <c r="B137" s="6" t="s">
        <v>150</v>
      </c>
      <c r="C137" s="6" t="str">
        <f>"202408240613"</f>
        <v>202408240613</v>
      </c>
      <c r="D137" s="6" t="s">
        <v>143</v>
      </c>
      <c r="E137" s="7">
        <v>61.3</v>
      </c>
      <c r="F137" s="6">
        <v>7</v>
      </c>
      <c r="G137" s="17"/>
      <c r="H137" s="17"/>
      <c r="I137" s="11"/>
    </row>
    <row r="138" s="1" customFormat="1" ht="22" customHeight="1" spans="1:9">
      <c r="A138" s="6">
        <v>136</v>
      </c>
      <c r="B138" s="6" t="s">
        <v>151</v>
      </c>
      <c r="C138" s="6" t="str">
        <f>"202408240626"</f>
        <v>202408240626</v>
      </c>
      <c r="D138" s="6" t="s">
        <v>143</v>
      </c>
      <c r="E138" s="7">
        <v>58.9</v>
      </c>
      <c r="F138" s="6">
        <v>8</v>
      </c>
      <c r="G138" s="17"/>
      <c r="H138" s="17"/>
      <c r="I138" s="11"/>
    </row>
    <row r="139" s="1" customFormat="1" ht="22" customHeight="1" spans="1:9">
      <c r="A139" s="6">
        <v>137</v>
      </c>
      <c r="B139" s="6" t="s">
        <v>152</v>
      </c>
      <c r="C139" s="6" t="str">
        <f>"202408240629"</f>
        <v>202408240629</v>
      </c>
      <c r="D139" s="6" t="s">
        <v>143</v>
      </c>
      <c r="E139" s="7">
        <v>56.2</v>
      </c>
      <c r="F139" s="6">
        <v>9</v>
      </c>
      <c r="G139" s="18"/>
      <c r="H139" s="18"/>
      <c r="I139" s="11"/>
    </row>
    <row r="140" s="1" customFormat="1" ht="22" customHeight="1" spans="1:9">
      <c r="A140" s="6">
        <v>138</v>
      </c>
      <c r="B140" s="6" t="s">
        <v>153</v>
      </c>
      <c r="C140" s="6" t="str">
        <f>"202408240523"</f>
        <v>202408240523</v>
      </c>
      <c r="D140" s="6" t="s">
        <v>143</v>
      </c>
      <c r="E140" s="7">
        <v>0</v>
      </c>
      <c r="F140" s="6"/>
      <c r="G140" s="6"/>
      <c r="H140" s="11"/>
      <c r="I140" s="11" t="s">
        <v>18</v>
      </c>
    </row>
    <row r="141" s="1" customFormat="1" ht="22" customHeight="1" spans="1:9">
      <c r="A141" s="6">
        <v>139</v>
      </c>
      <c r="B141" s="6" t="s">
        <v>154</v>
      </c>
      <c r="C141" s="6" t="str">
        <f>"202408240524"</f>
        <v>202408240524</v>
      </c>
      <c r="D141" s="6" t="s">
        <v>143</v>
      </c>
      <c r="E141" s="7">
        <v>0</v>
      </c>
      <c r="F141" s="6"/>
      <c r="G141" s="6"/>
      <c r="H141" s="11"/>
      <c r="I141" s="11" t="s">
        <v>18</v>
      </c>
    </row>
    <row r="142" s="1" customFormat="1" ht="22" customHeight="1" spans="1:9">
      <c r="A142" s="6">
        <v>140</v>
      </c>
      <c r="B142" s="6" t="s">
        <v>155</v>
      </c>
      <c r="C142" s="6" t="str">
        <f>"202408240525"</f>
        <v>202408240525</v>
      </c>
      <c r="D142" s="6" t="s">
        <v>143</v>
      </c>
      <c r="E142" s="7">
        <v>0</v>
      </c>
      <c r="F142" s="6"/>
      <c r="G142" s="6"/>
      <c r="H142" s="11"/>
      <c r="I142" s="11" t="s">
        <v>18</v>
      </c>
    </row>
    <row r="143" s="1" customFormat="1" ht="22" customHeight="1" spans="1:9">
      <c r="A143" s="6">
        <v>141</v>
      </c>
      <c r="B143" s="6" t="s">
        <v>156</v>
      </c>
      <c r="C143" s="6" t="str">
        <f>"202408240601"</f>
        <v>202408240601</v>
      </c>
      <c r="D143" s="6" t="s">
        <v>143</v>
      </c>
      <c r="E143" s="7">
        <v>0</v>
      </c>
      <c r="F143" s="6"/>
      <c r="G143" s="6"/>
      <c r="H143" s="11"/>
      <c r="I143" s="11" t="s">
        <v>18</v>
      </c>
    </row>
    <row r="144" s="1" customFormat="1" ht="22" customHeight="1" spans="1:9">
      <c r="A144" s="6">
        <v>142</v>
      </c>
      <c r="B144" s="6" t="s">
        <v>157</v>
      </c>
      <c r="C144" s="6" t="str">
        <f>"202408240602"</f>
        <v>202408240602</v>
      </c>
      <c r="D144" s="6" t="s">
        <v>143</v>
      </c>
      <c r="E144" s="7">
        <v>0</v>
      </c>
      <c r="F144" s="6"/>
      <c r="G144" s="6"/>
      <c r="H144" s="11"/>
      <c r="I144" s="11" t="s">
        <v>18</v>
      </c>
    </row>
    <row r="145" s="1" customFormat="1" ht="22" customHeight="1" spans="1:9">
      <c r="A145" s="6">
        <v>143</v>
      </c>
      <c r="B145" s="6" t="s">
        <v>158</v>
      </c>
      <c r="C145" s="6" t="str">
        <f>"202408240604"</f>
        <v>202408240604</v>
      </c>
      <c r="D145" s="6" t="s">
        <v>143</v>
      </c>
      <c r="E145" s="7">
        <v>0</v>
      </c>
      <c r="F145" s="6"/>
      <c r="G145" s="6"/>
      <c r="H145" s="11"/>
      <c r="I145" s="11" t="s">
        <v>18</v>
      </c>
    </row>
    <row r="146" s="1" customFormat="1" ht="22" customHeight="1" spans="1:9">
      <c r="A146" s="6">
        <v>144</v>
      </c>
      <c r="B146" s="6" t="s">
        <v>159</v>
      </c>
      <c r="C146" s="6" t="str">
        <f>"202408240605"</f>
        <v>202408240605</v>
      </c>
      <c r="D146" s="6" t="s">
        <v>143</v>
      </c>
      <c r="E146" s="7">
        <v>0</v>
      </c>
      <c r="F146" s="6"/>
      <c r="G146" s="6"/>
      <c r="H146" s="11"/>
      <c r="I146" s="11" t="s">
        <v>18</v>
      </c>
    </row>
    <row r="147" s="1" customFormat="1" ht="22" customHeight="1" spans="1:9">
      <c r="A147" s="6">
        <v>145</v>
      </c>
      <c r="B147" s="6" t="s">
        <v>160</v>
      </c>
      <c r="C147" s="6" t="str">
        <f>"202408240606"</f>
        <v>202408240606</v>
      </c>
      <c r="D147" s="6" t="s">
        <v>143</v>
      </c>
      <c r="E147" s="7">
        <v>0</v>
      </c>
      <c r="F147" s="6"/>
      <c r="G147" s="6"/>
      <c r="H147" s="11"/>
      <c r="I147" s="11" t="s">
        <v>18</v>
      </c>
    </row>
    <row r="148" s="1" customFormat="1" ht="22" customHeight="1" spans="1:9">
      <c r="A148" s="6">
        <v>146</v>
      </c>
      <c r="B148" s="6" t="s">
        <v>161</v>
      </c>
      <c r="C148" s="6" t="str">
        <f>"202408240607"</f>
        <v>202408240607</v>
      </c>
      <c r="D148" s="6" t="s">
        <v>143</v>
      </c>
      <c r="E148" s="7">
        <v>0</v>
      </c>
      <c r="F148" s="6"/>
      <c r="G148" s="6"/>
      <c r="H148" s="11"/>
      <c r="I148" s="11" t="s">
        <v>18</v>
      </c>
    </row>
    <row r="149" s="1" customFormat="1" ht="22" customHeight="1" spans="1:9">
      <c r="A149" s="6">
        <v>147</v>
      </c>
      <c r="B149" s="6" t="s">
        <v>162</v>
      </c>
      <c r="C149" s="6" t="str">
        <f>"202408240608"</f>
        <v>202408240608</v>
      </c>
      <c r="D149" s="6" t="s">
        <v>143</v>
      </c>
      <c r="E149" s="7">
        <v>0</v>
      </c>
      <c r="F149" s="6"/>
      <c r="G149" s="6"/>
      <c r="H149" s="11"/>
      <c r="I149" s="11" t="s">
        <v>18</v>
      </c>
    </row>
    <row r="150" s="1" customFormat="1" ht="22" customHeight="1" spans="1:9">
      <c r="A150" s="6">
        <v>148</v>
      </c>
      <c r="B150" s="6" t="s">
        <v>163</v>
      </c>
      <c r="C150" s="6" t="str">
        <f>"202408240609"</f>
        <v>202408240609</v>
      </c>
      <c r="D150" s="6" t="s">
        <v>143</v>
      </c>
      <c r="E150" s="7">
        <v>0</v>
      </c>
      <c r="F150" s="6"/>
      <c r="G150" s="6"/>
      <c r="H150" s="11"/>
      <c r="I150" s="11" t="s">
        <v>18</v>
      </c>
    </row>
    <row r="151" s="1" customFormat="1" ht="22" customHeight="1" spans="1:9">
      <c r="A151" s="6">
        <v>149</v>
      </c>
      <c r="B151" s="6" t="s">
        <v>164</v>
      </c>
      <c r="C151" s="6" t="str">
        <f>"202408240610"</f>
        <v>202408240610</v>
      </c>
      <c r="D151" s="6" t="s">
        <v>143</v>
      </c>
      <c r="E151" s="7">
        <v>0</v>
      </c>
      <c r="F151" s="6"/>
      <c r="G151" s="6"/>
      <c r="H151" s="11"/>
      <c r="I151" s="11" t="s">
        <v>18</v>
      </c>
    </row>
    <row r="152" s="1" customFormat="1" ht="22" customHeight="1" spans="1:9">
      <c r="A152" s="6">
        <v>150</v>
      </c>
      <c r="B152" s="6" t="s">
        <v>165</v>
      </c>
      <c r="C152" s="6" t="str">
        <f>"202408240611"</f>
        <v>202408240611</v>
      </c>
      <c r="D152" s="6" t="s">
        <v>143</v>
      </c>
      <c r="E152" s="7">
        <v>0</v>
      </c>
      <c r="F152" s="6"/>
      <c r="G152" s="6"/>
      <c r="H152" s="11"/>
      <c r="I152" s="11" t="s">
        <v>18</v>
      </c>
    </row>
    <row r="153" s="1" customFormat="1" ht="22" customHeight="1" spans="1:9">
      <c r="A153" s="6">
        <v>151</v>
      </c>
      <c r="B153" s="6" t="s">
        <v>166</v>
      </c>
      <c r="C153" s="6" t="str">
        <f>"202408240614"</f>
        <v>202408240614</v>
      </c>
      <c r="D153" s="6" t="s">
        <v>143</v>
      </c>
      <c r="E153" s="7">
        <v>0</v>
      </c>
      <c r="F153" s="6"/>
      <c r="G153" s="6"/>
      <c r="H153" s="11"/>
      <c r="I153" s="11" t="s">
        <v>18</v>
      </c>
    </row>
    <row r="154" s="1" customFormat="1" ht="22" customHeight="1" spans="1:9">
      <c r="A154" s="6">
        <v>152</v>
      </c>
      <c r="B154" s="6" t="s">
        <v>167</v>
      </c>
      <c r="C154" s="6" t="str">
        <f>"202408240615"</f>
        <v>202408240615</v>
      </c>
      <c r="D154" s="6" t="s">
        <v>143</v>
      </c>
      <c r="E154" s="7">
        <v>0</v>
      </c>
      <c r="F154" s="6"/>
      <c r="G154" s="6"/>
      <c r="H154" s="11"/>
      <c r="I154" s="11" t="s">
        <v>18</v>
      </c>
    </row>
    <row r="155" s="1" customFormat="1" ht="22" customHeight="1" spans="1:9">
      <c r="A155" s="6">
        <v>153</v>
      </c>
      <c r="B155" s="6" t="s">
        <v>168</v>
      </c>
      <c r="C155" s="6" t="str">
        <f>"202408240616"</f>
        <v>202408240616</v>
      </c>
      <c r="D155" s="6" t="s">
        <v>143</v>
      </c>
      <c r="E155" s="7">
        <v>0</v>
      </c>
      <c r="F155" s="6"/>
      <c r="G155" s="6"/>
      <c r="H155" s="11"/>
      <c r="I155" s="11" t="s">
        <v>18</v>
      </c>
    </row>
    <row r="156" s="1" customFormat="1" ht="22" customHeight="1" spans="1:9">
      <c r="A156" s="6">
        <v>154</v>
      </c>
      <c r="B156" s="6" t="s">
        <v>169</v>
      </c>
      <c r="C156" s="6" t="str">
        <f>"202408240618"</f>
        <v>202408240618</v>
      </c>
      <c r="D156" s="6" t="s">
        <v>143</v>
      </c>
      <c r="E156" s="7">
        <v>0</v>
      </c>
      <c r="F156" s="6"/>
      <c r="G156" s="6"/>
      <c r="H156" s="11"/>
      <c r="I156" s="11" t="s">
        <v>18</v>
      </c>
    </row>
    <row r="157" s="1" customFormat="1" ht="22" customHeight="1" spans="1:9">
      <c r="A157" s="6">
        <v>155</v>
      </c>
      <c r="B157" s="6" t="s">
        <v>170</v>
      </c>
      <c r="C157" s="6" t="str">
        <f>"202408240619"</f>
        <v>202408240619</v>
      </c>
      <c r="D157" s="6" t="s">
        <v>143</v>
      </c>
      <c r="E157" s="7">
        <v>0</v>
      </c>
      <c r="F157" s="6"/>
      <c r="G157" s="6"/>
      <c r="H157" s="11"/>
      <c r="I157" s="11" t="s">
        <v>18</v>
      </c>
    </row>
    <row r="158" s="1" customFormat="1" ht="22" customHeight="1" spans="1:9">
      <c r="A158" s="6">
        <v>156</v>
      </c>
      <c r="B158" s="6" t="s">
        <v>171</v>
      </c>
      <c r="C158" s="6" t="str">
        <f>"202408240622"</f>
        <v>202408240622</v>
      </c>
      <c r="D158" s="6" t="s">
        <v>143</v>
      </c>
      <c r="E158" s="7">
        <v>0</v>
      </c>
      <c r="F158" s="6"/>
      <c r="G158" s="6"/>
      <c r="H158" s="11"/>
      <c r="I158" s="11" t="s">
        <v>18</v>
      </c>
    </row>
    <row r="159" s="1" customFormat="1" ht="22" customHeight="1" spans="1:9">
      <c r="A159" s="6">
        <v>157</v>
      </c>
      <c r="B159" s="6" t="s">
        <v>172</v>
      </c>
      <c r="C159" s="6" t="str">
        <f>"202408240623"</f>
        <v>202408240623</v>
      </c>
      <c r="D159" s="6" t="s">
        <v>143</v>
      </c>
      <c r="E159" s="7">
        <v>0</v>
      </c>
      <c r="F159" s="6"/>
      <c r="G159" s="6"/>
      <c r="H159" s="11"/>
      <c r="I159" s="11" t="s">
        <v>18</v>
      </c>
    </row>
    <row r="160" s="1" customFormat="1" ht="22" customHeight="1" spans="1:9">
      <c r="A160" s="6">
        <v>158</v>
      </c>
      <c r="B160" s="6" t="s">
        <v>173</v>
      </c>
      <c r="C160" s="6" t="str">
        <f>"202408240624"</f>
        <v>202408240624</v>
      </c>
      <c r="D160" s="6" t="s">
        <v>143</v>
      </c>
      <c r="E160" s="7">
        <v>0</v>
      </c>
      <c r="F160" s="6"/>
      <c r="G160" s="6"/>
      <c r="H160" s="11"/>
      <c r="I160" s="11" t="s">
        <v>18</v>
      </c>
    </row>
    <row r="161" s="1" customFormat="1" ht="22" customHeight="1" spans="1:9">
      <c r="A161" s="6">
        <v>159</v>
      </c>
      <c r="B161" s="6" t="s">
        <v>174</v>
      </c>
      <c r="C161" s="6" t="str">
        <f>"202408240625"</f>
        <v>202408240625</v>
      </c>
      <c r="D161" s="6" t="s">
        <v>143</v>
      </c>
      <c r="E161" s="7">
        <v>0</v>
      </c>
      <c r="F161" s="6"/>
      <c r="G161" s="6"/>
      <c r="H161" s="11"/>
      <c r="I161" s="11" t="s">
        <v>18</v>
      </c>
    </row>
    <row r="162" s="1" customFormat="1" ht="22" customHeight="1" spans="1:9">
      <c r="A162" s="6">
        <v>160</v>
      </c>
      <c r="B162" s="6" t="s">
        <v>175</v>
      </c>
      <c r="C162" s="6" t="str">
        <f>"202408240627"</f>
        <v>202408240627</v>
      </c>
      <c r="D162" s="6" t="s">
        <v>143</v>
      </c>
      <c r="E162" s="7">
        <v>0</v>
      </c>
      <c r="F162" s="6"/>
      <c r="G162" s="6"/>
      <c r="H162" s="11"/>
      <c r="I162" s="11" t="s">
        <v>18</v>
      </c>
    </row>
    <row r="163" s="1" customFormat="1" ht="22" customHeight="1" spans="1:9">
      <c r="A163" s="6">
        <v>161</v>
      </c>
      <c r="B163" s="6" t="s">
        <v>176</v>
      </c>
      <c r="C163" s="6" t="str">
        <f>"202408240628"</f>
        <v>202408240628</v>
      </c>
      <c r="D163" s="6" t="s">
        <v>143</v>
      </c>
      <c r="E163" s="7">
        <v>0</v>
      </c>
      <c r="F163" s="6"/>
      <c r="G163" s="6"/>
      <c r="H163" s="11"/>
      <c r="I163" s="11" t="s">
        <v>18</v>
      </c>
    </row>
    <row r="164" s="1" customFormat="1" ht="22" customHeight="1" spans="1:9">
      <c r="A164" s="6">
        <v>162</v>
      </c>
      <c r="B164" s="6" t="s">
        <v>177</v>
      </c>
      <c r="C164" s="6" t="str">
        <f>"202408240630"</f>
        <v>202408240630</v>
      </c>
      <c r="D164" s="6" t="s">
        <v>143</v>
      </c>
      <c r="E164" s="7">
        <v>0</v>
      </c>
      <c r="F164" s="6"/>
      <c r="G164" s="6"/>
      <c r="H164" s="11"/>
      <c r="I164" s="11" t="s">
        <v>18</v>
      </c>
    </row>
    <row r="165" s="1" customFormat="1" ht="22" customHeight="1" spans="1:9">
      <c r="A165" s="6">
        <v>163</v>
      </c>
      <c r="B165" s="6" t="s">
        <v>178</v>
      </c>
      <c r="C165" s="6" t="str">
        <f>"202408240418"</f>
        <v>202408240418</v>
      </c>
      <c r="D165" s="6" t="s">
        <v>179</v>
      </c>
      <c r="E165" s="7">
        <v>60</v>
      </c>
      <c r="F165" s="6">
        <v>1</v>
      </c>
      <c r="G165" s="6">
        <v>60</v>
      </c>
      <c r="H165" s="11">
        <v>60</v>
      </c>
      <c r="I165" s="11" t="s">
        <v>12</v>
      </c>
    </row>
    <row r="166" s="1" customFormat="1" ht="22" customHeight="1" spans="1:9">
      <c r="A166" s="6">
        <v>164</v>
      </c>
      <c r="B166" s="6" t="s">
        <v>180</v>
      </c>
      <c r="C166" s="6" t="str">
        <f>"202408240419"</f>
        <v>202408240419</v>
      </c>
      <c r="D166" s="6" t="s">
        <v>179</v>
      </c>
      <c r="E166" s="7">
        <v>0</v>
      </c>
      <c r="F166" s="6"/>
      <c r="G166" s="6"/>
      <c r="H166" s="11"/>
      <c r="I166" s="11" t="s">
        <v>18</v>
      </c>
    </row>
    <row r="167" s="1" customFormat="1" ht="22" customHeight="1" spans="1:9">
      <c r="A167" s="6">
        <v>165</v>
      </c>
      <c r="B167" s="6" t="s">
        <v>181</v>
      </c>
      <c r="C167" s="6" t="str">
        <f>"202408240420"</f>
        <v>202408240420</v>
      </c>
      <c r="D167" s="6" t="s">
        <v>179</v>
      </c>
      <c r="E167" s="7">
        <v>0</v>
      </c>
      <c r="F167" s="6"/>
      <c r="G167" s="6"/>
      <c r="H167" s="11"/>
      <c r="I167" s="11" t="s">
        <v>18</v>
      </c>
    </row>
    <row r="168" s="1" customFormat="1" ht="22" customHeight="1" spans="1:9">
      <c r="A168" s="6">
        <v>166</v>
      </c>
      <c r="B168" s="6" t="s">
        <v>182</v>
      </c>
      <c r="C168" s="6" t="str">
        <f>"202408240421"</f>
        <v>202408240421</v>
      </c>
      <c r="D168" s="6" t="s">
        <v>179</v>
      </c>
      <c r="E168" s="7">
        <v>0</v>
      </c>
      <c r="F168" s="6"/>
      <c r="G168" s="6"/>
      <c r="H168" s="11"/>
      <c r="I168" s="11" t="s">
        <v>18</v>
      </c>
    </row>
    <row r="169" s="1" customFormat="1" ht="22" customHeight="1" spans="1:9">
      <c r="A169" s="6">
        <v>167</v>
      </c>
      <c r="B169" s="6" t="s">
        <v>183</v>
      </c>
      <c r="C169" s="6" t="str">
        <f>"202408240422"</f>
        <v>202408240422</v>
      </c>
      <c r="D169" s="6" t="s">
        <v>179</v>
      </c>
      <c r="E169" s="7">
        <v>0</v>
      </c>
      <c r="F169" s="6"/>
      <c r="G169" s="6"/>
      <c r="H169" s="11"/>
      <c r="I169" s="11" t="s">
        <v>18</v>
      </c>
    </row>
    <row r="170" s="1" customFormat="1" ht="22" customHeight="1" spans="1:9">
      <c r="A170" s="6">
        <v>168</v>
      </c>
      <c r="B170" s="6" t="s">
        <v>184</v>
      </c>
      <c r="C170" s="6" t="str">
        <f>"202408240423"</f>
        <v>202408240423</v>
      </c>
      <c r="D170" s="6" t="s">
        <v>179</v>
      </c>
      <c r="E170" s="7">
        <v>0</v>
      </c>
      <c r="F170" s="6"/>
      <c r="G170" s="6"/>
      <c r="H170" s="11"/>
      <c r="I170" s="11" t="s">
        <v>18</v>
      </c>
    </row>
    <row r="171" s="1" customFormat="1" ht="22" customHeight="1" spans="1:9">
      <c r="A171" s="6">
        <v>169</v>
      </c>
      <c r="B171" s="6" t="s">
        <v>185</v>
      </c>
      <c r="C171" s="6" t="str">
        <f>"202408240424"</f>
        <v>202408240424</v>
      </c>
      <c r="D171" s="6" t="s">
        <v>179</v>
      </c>
      <c r="E171" s="7">
        <v>0</v>
      </c>
      <c r="F171" s="6"/>
      <c r="G171" s="6"/>
      <c r="H171" s="11"/>
      <c r="I171" s="11" t="s">
        <v>18</v>
      </c>
    </row>
    <row r="172" s="1" customFormat="1" ht="22" customHeight="1" spans="1:9">
      <c r="A172" s="6">
        <v>170</v>
      </c>
      <c r="B172" s="6" t="s">
        <v>186</v>
      </c>
      <c r="C172" s="6" t="str">
        <f>"202408240425"</f>
        <v>202408240425</v>
      </c>
      <c r="D172" s="6" t="s">
        <v>179</v>
      </c>
      <c r="E172" s="7">
        <v>0</v>
      </c>
      <c r="F172" s="6"/>
      <c r="G172" s="6"/>
      <c r="H172" s="11"/>
      <c r="I172" s="11" t="s">
        <v>18</v>
      </c>
    </row>
    <row r="173" s="1" customFormat="1" ht="22" customHeight="1" spans="1:9">
      <c r="A173" s="6">
        <v>171</v>
      </c>
      <c r="B173" s="6" t="s">
        <v>187</v>
      </c>
      <c r="C173" s="6" t="str">
        <f>"202408240426"</f>
        <v>202408240426</v>
      </c>
      <c r="D173" s="6" t="s">
        <v>179</v>
      </c>
      <c r="E173" s="7">
        <v>0</v>
      </c>
      <c r="F173" s="6"/>
      <c r="G173" s="6"/>
      <c r="H173" s="11"/>
      <c r="I173" s="11" t="s">
        <v>18</v>
      </c>
    </row>
  </sheetData>
  <mergeCells count="7">
    <mergeCell ref="A1:I1"/>
    <mergeCell ref="G3:G7"/>
    <mergeCell ref="G24:G66"/>
    <mergeCell ref="G131:G139"/>
    <mergeCell ref="H3:H7"/>
    <mergeCell ref="H24:H66"/>
    <mergeCell ref="H131:H1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孙雷</dc:creator>
  <cp:lastModifiedBy>大风</cp:lastModifiedBy>
  <dcterms:created xsi:type="dcterms:W3CDTF">2024-08-28T03:58:00Z</dcterms:created>
  <dcterms:modified xsi:type="dcterms:W3CDTF">2024-08-28T23:42:57Z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9825B773107549CCB3D3F4D369FEEC45_11</vt:lpwstr>
  </property>
  <property fmtid="{D5CDD505-2E9C-101B-9397-08002B2CF9AE}" pid="3" name="KSOProductBuildVer">
    <vt:lpwstr>2052-12.1.0.17827</vt:lpwstr>
  </property>
</Properties>
</file>