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  <definedName name="_xlnm._FilterDatabase" localSheetId="0" hidden="1">表!$A$3:$J$3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<sst xmlns="http://schemas.openxmlformats.org/spreadsheetml/2006/main" count="139" uniqueCount="75">
  <si>
    <t>附件1：</t>
  </si>
  <si>
    <t>五指山市2024年公开招聘专职社区工作者面试成绩及总成绩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</si>
  <si>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</si>
  <si>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</si>
  <si>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</si>
  <si>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</si>
  <si>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</si>
  <si>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</si>
  <si>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</si>
  <si>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</si>
  <si>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总成绩</t>
  </si>
  <si>
    <t>备注</t>
  </si>
  <si>
    <t>0101-专职社区工作者</t>
  </si>
  <si>
    <t>吴挺辉</t>
  </si>
  <si>
    <t>张庆庆</t>
  </si>
  <si>
    <t>周子薇</t>
  </si>
  <si>
    <t>莫昌侑</t>
  </si>
  <si>
    <t>黄祖盈</t>
  </si>
  <si>
    <t>韩晶晶</t>
  </si>
  <si>
    <t>王海鹏</t>
  </si>
  <si>
    <t>刘海玲</t>
  </si>
  <si>
    <t>王悦悦</t>
  </si>
  <si>
    <t>王茜</t>
  </si>
  <si>
    <t>黄谢</t>
  </si>
  <si>
    <t>刘洋洋</t>
  </si>
  <si>
    <t>杨紫悠</t>
  </si>
  <si>
    <t>王丽芳</t>
  </si>
  <si>
    <t>许森森</t>
  </si>
  <si>
    <t>翁花玉</t>
  </si>
  <si>
    <t>王家凡</t>
  </si>
  <si>
    <t>王晶晶</t>
  </si>
  <si>
    <t>王捷妤</t>
  </si>
  <si>
    <t>杨思琪</t>
  </si>
  <si>
    <t>李明惠</t>
  </si>
  <si>
    <t>朱瑜燕</t>
  </si>
  <si>
    <t>王黎婷</t>
  </si>
  <si>
    <t>王芳</t>
  </si>
  <si>
    <t>邱玉君</t>
  </si>
  <si>
    <t>李粤</t>
  </si>
  <si>
    <t>陈品</t>
  </si>
  <si>
    <t>符莹莹</t>
  </si>
  <si>
    <t>王李慧</t>
  </si>
  <si>
    <t>伍晓倩</t>
  </si>
  <si>
    <t>吴思思</t>
  </si>
  <si>
    <t>陈泽浩</t>
  </si>
  <si>
    <t>郑少娟</t>
  </si>
  <si>
    <t>王少鑫</t>
  </si>
  <si>
    <t>王瑛瑛</t>
  </si>
  <si>
    <t>王炬登</t>
  </si>
  <si>
    <t>谢梦娜</t>
  </si>
  <si>
    <t>黄才福</t>
  </si>
  <si>
    <t>王槐铧</t>
  </si>
  <si>
    <t>张银</t>
  </si>
  <si>
    <t>陈祖莹</t>
  </si>
  <si>
    <t>符爱英</t>
  </si>
  <si>
    <t>黄浩然</t>
  </si>
  <si>
    <t>王春烺</t>
  </si>
  <si>
    <t>王美娇</t>
  </si>
  <si>
    <t>梁苏芳</t>
  </si>
  <si>
    <t>黄佳画</t>
  </si>
  <si>
    <t>陈朝熙</t>
  </si>
  <si>
    <t>巫秋凤</t>
  </si>
  <si>
    <t>苏俏慧</t>
  </si>
  <si>
    <t>秦娇</t>
  </si>
  <si>
    <t>陈晓莉</t>
  </si>
  <si>
    <t>林海鹏</t>
  </si>
  <si>
    <t>邹晓琳</t>
  </si>
  <si>
    <t>王杰</t>
  </si>
  <si>
    <t>王佳芸</t>
  </si>
  <si>
    <t>王伟瑾</t>
  </si>
  <si>
    <t>面试缺考</t>
  </si>
  <si>
    <t>王福生</t>
  </si>
  <si>
    <t>黄梅</t>
  </si>
  <si>
    <t>符芳锦</t>
  </si>
  <si>
    <t>黄肄竺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</si>
</sst>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J3" sqref="J$1:J$1048576"/>
    </sheetView>
  </sheetViews>
  <sheetFormatPr defaultColWidth="11.75" defaultRowHeight="33" customHeight="1"/>
  <cols>
    <col min="1" max="1" width="7" style="2" customWidth="1"/>
    <col min="2" max="2" width="25.75" style="2" customWidth="1"/>
    <col min="3" max="3" width="17.25" style="2" customWidth="1"/>
    <col min="4" max="4" width="10.1296296296296" style="2" customWidth="1"/>
    <col min="5" max="9" width="11.7777777777778" style="3" customWidth="1"/>
    <col min="10" max="10" width="12.3796296296296" style="2" customWidth="1"/>
    <col min="11" max="16380" width="11.75" style="2" customWidth="1"/>
    <col min="16381" max="16384" width="11.75" style="2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6"/>
      <c r="C2" s="6"/>
      <c r="D2" s="6"/>
      <c r="E2" s="7"/>
      <c r="F2" s="7"/>
      <c r="G2" s="7"/>
      <c r="H2" s="7"/>
      <c r="I2" s="7"/>
      <c r="J2" s="6"/>
    </row>
    <row r="3" s="1" customFormat="1" ht="42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</row>
    <row r="4" ht="34" customHeight="1" spans="1:10">
      <c r="A4" s="10">
        <v>1</v>
      </c>
      <c r="B4" s="11" t="s">
        <v>12</v>
      </c>
      <c r="C4" s="12" t="str">
        <f>"202409070110"</f>
        <v>202409070110</v>
      </c>
      <c r="D4" s="12" t="s">
        <v>13</v>
      </c>
      <c r="E4" s="13">
        <v>78.9</v>
      </c>
      <c r="F4" s="14">
        <f t="shared" ref="F4:F64" si="0">E4*0.6</f>
        <v>47.34</v>
      </c>
      <c r="G4" s="14">
        <v>73.83</v>
      </c>
      <c r="H4" s="14">
        <f t="shared" ref="H4:H64" si="1">G4*0.4</f>
        <v>29.53</v>
      </c>
      <c r="I4" s="14">
        <f t="shared" ref="I4:I64" si="2">F4+H4</f>
        <v>76.87</v>
      </c>
      <c r="J4" s="10"/>
    </row>
    <row r="5" ht="34" customHeight="1" spans="1:10">
      <c r="A5" s="10">
        <v>2</v>
      </c>
      <c r="B5" s="11" t="s">
        <v>12</v>
      </c>
      <c r="C5" s="12" t="str">
        <f>"202409070206"</f>
        <v>202409070206</v>
      </c>
      <c r="D5" s="12" t="s">
        <v>14</v>
      </c>
      <c r="E5" s="13">
        <v>75.5</v>
      </c>
      <c r="F5" s="14">
        <f t="shared" si="0"/>
        <v>45.3</v>
      </c>
      <c r="G5" s="14">
        <v>75.67</v>
      </c>
      <c r="H5" s="14">
        <f t="shared" si="1"/>
        <v>30.27</v>
      </c>
      <c r="I5" s="14">
        <f t="shared" si="2"/>
        <v>75.57</v>
      </c>
      <c r="J5" s="10"/>
    </row>
    <row r="6" ht="34" customHeight="1" spans="1:10">
      <c r="A6" s="10">
        <v>3</v>
      </c>
      <c r="B6" s="11" t="s">
        <v>12</v>
      </c>
      <c r="C6" s="12" t="str">
        <f>"202409070122"</f>
        <v>202409070122</v>
      </c>
      <c r="D6" s="12" t="s">
        <v>15</v>
      </c>
      <c r="E6" s="13">
        <v>79.4</v>
      </c>
      <c r="F6" s="14">
        <f t="shared" si="0"/>
        <v>47.64</v>
      </c>
      <c r="G6" s="14">
        <v>68.5</v>
      </c>
      <c r="H6" s="14">
        <f t="shared" si="1"/>
        <v>27.4</v>
      </c>
      <c r="I6" s="14">
        <f t="shared" si="2"/>
        <v>75.04</v>
      </c>
      <c r="J6" s="10"/>
    </row>
    <row r="7" ht="34" customHeight="1" spans="1:10">
      <c r="A7" s="10">
        <v>4</v>
      </c>
      <c r="B7" s="11" t="s">
        <v>12</v>
      </c>
      <c r="C7" s="12" t="str">
        <f>"202409070229"</f>
        <v>202409070229</v>
      </c>
      <c r="D7" s="12" t="s">
        <v>16</v>
      </c>
      <c r="E7" s="13">
        <v>69.6</v>
      </c>
      <c r="F7" s="14">
        <f t="shared" si="0"/>
        <v>41.76</v>
      </c>
      <c r="G7" s="14">
        <v>75.67</v>
      </c>
      <c r="H7" s="14">
        <f t="shared" si="1"/>
        <v>30.27</v>
      </c>
      <c r="I7" s="14">
        <f t="shared" si="2"/>
        <v>72.03</v>
      </c>
      <c r="J7" s="10"/>
    </row>
    <row r="8" ht="34" customHeight="1" spans="1:10">
      <c r="A8" s="10">
        <v>5</v>
      </c>
      <c r="B8" s="11" t="s">
        <v>12</v>
      </c>
      <c r="C8" s="12" t="str">
        <f>"202409070203"</f>
        <v>202409070203</v>
      </c>
      <c r="D8" s="12" t="s">
        <v>17</v>
      </c>
      <c r="E8" s="13">
        <v>69.5</v>
      </c>
      <c r="F8" s="14">
        <f t="shared" si="0"/>
        <v>41.7</v>
      </c>
      <c r="G8" s="14">
        <v>75.66</v>
      </c>
      <c r="H8" s="14">
        <f t="shared" si="1"/>
        <v>30.26</v>
      </c>
      <c r="I8" s="14">
        <f t="shared" si="2"/>
        <v>71.96</v>
      </c>
      <c r="J8" s="10"/>
    </row>
    <row r="9" ht="34" customHeight="1" spans="1:10">
      <c r="A9" s="10">
        <v>6</v>
      </c>
      <c r="B9" s="11" t="s">
        <v>12</v>
      </c>
      <c r="C9" s="12" t="str">
        <f>"202409070114"</f>
        <v>202409070114</v>
      </c>
      <c r="D9" s="12" t="s">
        <v>18</v>
      </c>
      <c r="E9" s="13">
        <v>68.5</v>
      </c>
      <c r="F9" s="14">
        <f t="shared" si="0"/>
        <v>41.1</v>
      </c>
      <c r="G9" s="14">
        <v>73.67</v>
      </c>
      <c r="H9" s="14">
        <f t="shared" si="1"/>
        <v>29.47</v>
      </c>
      <c r="I9" s="14">
        <f t="shared" si="2"/>
        <v>70.57</v>
      </c>
      <c r="J9" s="10"/>
    </row>
    <row r="10" ht="34" customHeight="1" spans="1:10">
      <c r="A10" s="10">
        <v>7</v>
      </c>
      <c r="B10" s="11" t="s">
        <v>12</v>
      </c>
      <c r="C10" s="12" t="str">
        <f>"202409070307"</f>
        <v>202409070307</v>
      </c>
      <c r="D10" s="12" t="s">
        <v>19</v>
      </c>
      <c r="E10" s="13">
        <v>69.2</v>
      </c>
      <c r="F10" s="14">
        <f t="shared" si="0"/>
        <v>41.52</v>
      </c>
      <c r="G10" s="14">
        <v>71</v>
      </c>
      <c r="H10" s="14">
        <f t="shared" si="1"/>
        <v>28.4</v>
      </c>
      <c r="I10" s="14">
        <f t="shared" si="2"/>
        <v>69.92</v>
      </c>
      <c r="J10" s="10"/>
    </row>
    <row r="11" ht="34" customHeight="1" spans="1:10">
      <c r="A11" s="10">
        <v>8</v>
      </c>
      <c r="B11" s="11" t="s">
        <v>12</v>
      </c>
      <c r="C11" s="12" t="str">
        <f>"202409070331"</f>
        <v>202409070331</v>
      </c>
      <c r="D11" s="12" t="s">
        <v>20</v>
      </c>
      <c r="E11" s="13">
        <v>69</v>
      </c>
      <c r="F11" s="14">
        <f t="shared" si="0"/>
        <v>41.4</v>
      </c>
      <c r="G11" s="14">
        <v>70.84</v>
      </c>
      <c r="H11" s="14">
        <f t="shared" si="1"/>
        <v>28.34</v>
      </c>
      <c r="I11" s="14">
        <f t="shared" si="2"/>
        <v>69.74</v>
      </c>
      <c r="J11" s="10"/>
    </row>
    <row r="12" ht="34" customHeight="1" spans="1:10">
      <c r="A12" s="10">
        <v>9</v>
      </c>
      <c r="B12" s="11" t="s">
        <v>12</v>
      </c>
      <c r="C12" s="12" t="str">
        <f>"202409070219"</f>
        <v>202409070219</v>
      </c>
      <c r="D12" s="12" t="s">
        <v>21</v>
      </c>
      <c r="E12" s="13">
        <v>67.8</v>
      </c>
      <c r="F12" s="14">
        <f t="shared" si="0"/>
        <v>40.68</v>
      </c>
      <c r="G12" s="14">
        <v>72.5</v>
      </c>
      <c r="H12" s="14">
        <f t="shared" si="1"/>
        <v>29</v>
      </c>
      <c r="I12" s="14">
        <f t="shared" si="2"/>
        <v>69.68</v>
      </c>
      <c r="J12" s="10"/>
    </row>
    <row r="13" ht="34" customHeight="1" spans="1:10">
      <c r="A13" s="10">
        <v>10</v>
      </c>
      <c r="B13" s="11" t="s">
        <v>12</v>
      </c>
      <c r="C13" s="12" t="str">
        <f>"202409070405"</f>
        <v>202409070405</v>
      </c>
      <c r="D13" s="12" t="s">
        <v>22</v>
      </c>
      <c r="E13" s="13">
        <v>67.5</v>
      </c>
      <c r="F13" s="14">
        <f t="shared" si="0"/>
        <v>40.5</v>
      </c>
      <c r="G13" s="14">
        <v>71.5</v>
      </c>
      <c r="H13" s="14">
        <f t="shared" si="1"/>
        <v>28.6</v>
      </c>
      <c r="I13" s="14">
        <f t="shared" si="2"/>
        <v>69.1</v>
      </c>
      <c r="J13" s="10"/>
    </row>
    <row r="14" ht="34" customHeight="1" spans="1:10">
      <c r="A14" s="10">
        <v>11</v>
      </c>
      <c r="B14" s="11" t="s">
        <v>12</v>
      </c>
      <c r="C14" s="12" t="str">
        <f>"202409070407"</f>
        <v>202409070407</v>
      </c>
      <c r="D14" s="12" t="s">
        <v>23</v>
      </c>
      <c r="E14" s="13">
        <v>68.2</v>
      </c>
      <c r="F14" s="14">
        <f t="shared" si="0"/>
        <v>40.92</v>
      </c>
      <c r="G14" s="14">
        <v>69.84</v>
      </c>
      <c r="H14" s="14">
        <f t="shared" si="1"/>
        <v>27.94</v>
      </c>
      <c r="I14" s="14">
        <f t="shared" si="2"/>
        <v>68.86</v>
      </c>
      <c r="J14" s="10"/>
    </row>
    <row r="15" ht="34" customHeight="1" spans="1:10">
      <c r="A15" s="10">
        <v>12</v>
      </c>
      <c r="B15" s="11" t="s">
        <v>12</v>
      </c>
      <c r="C15" s="12" t="str">
        <f>"202409070302"</f>
        <v>202409070302</v>
      </c>
      <c r="D15" s="12" t="s">
        <v>24</v>
      </c>
      <c r="E15" s="13">
        <v>61.3</v>
      </c>
      <c r="F15" s="14">
        <f t="shared" si="0"/>
        <v>36.78</v>
      </c>
      <c r="G15" s="14">
        <v>79.84</v>
      </c>
      <c r="H15" s="14">
        <f t="shared" si="1"/>
        <v>31.94</v>
      </c>
      <c r="I15" s="14">
        <f t="shared" si="2"/>
        <v>68.72</v>
      </c>
      <c r="J15" s="10"/>
    </row>
    <row r="16" ht="34" customHeight="1" spans="1:10">
      <c r="A16" s="10">
        <v>13</v>
      </c>
      <c r="B16" s="11" t="s">
        <v>12</v>
      </c>
      <c r="C16" s="12" t="str">
        <f>"202409070417"</f>
        <v>202409070417</v>
      </c>
      <c r="D16" s="12" t="s">
        <v>25</v>
      </c>
      <c r="E16" s="13">
        <v>67.1</v>
      </c>
      <c r="F16" s="14">
        <f t="shared" si="0"/>
        <v>40.26</v>
      </c>
      <c r="G16" s="14">
        <v>70.66</v>
      </c>
      <c r="H16" s="14">
        <f t="shared" si="1"/>
        <v>28.26</v>
      </c>
      <c r="I16" s="14">
        <f t="shared" si="2"/>
        <v>68.52</v>
      </c>
      <c r="J16" s="10"/>
    </row>
    <row r="17" ht="34" customHeight="1" spans="1:10">
      <c r="A17" s="10">
        <v>14</v>
      </c>
      <c r="B17" s="11" t="s">
        <v>12</v>
      </c>
      <c r="C17" s="12" t="str">
        <f>"202409070321"</f>
        <v>202409070321</v>
      </c>
      <c r="D17" s="12" t="s">
        <v>26</v>
      </c>
      <c r="E17" s="13">
        <v>68.6</v>
      </c>
      <c r="F17" s="14">
        <f t="shared" si="0"/>
        <v>41.16</v>
      </c>
      <c r="G17" s="14">
        <v>68.16</v>
      </c>
      <c r="H17" s="14">
        <f t="shared" si="1"/>
        <v>27.26</v>
      </c>
      <c r="I17" s="14">
        <f t="shared" si="2"/>
        <v>68.42</v>
      </c>
      <c r="J17" s="10"/>
    </row>
    <row r="18" ht="34" customHeight="1" spans="1:10">
      <c r="A18" s="10">
        <v>15</v>
      </c>
      <c r="B18" s="11" t="s">
        <v>12</v>
      </c>
      <c r="C18" s="12" t="str">
        <f>"202409070107"</f>
        <v>202409070107</v>
      </c>
      <c r="D18" s="12" t="s">
        <v>27</v>
      </c>
      <c r="E18" s="13">
        <v>66</v>
      </c>
      <c r="F18" s="14">
        <f t="shared" si="0"/>
        <v>39.6</v>
      </c>
      <c r="G18" s="14">
        <v>71.34</v>
      </c>
      <c r="H18" s="14">
        <f t="shared" si="1"/>
        <v>28.54</v>
      </c>
      <c r="I18" s="14">
        <f t="shared" si="2"/>
        <v>68.14</v>
      </c>
      <c r="J18" s="10"/>
    </row>
    <row r="19" ht="34" customHeight="1" spans="1:10">
      <c r="A19" s="10">
        <v>16</v>
      </c>
      <c r="B19" s="11" t="s">
        <v>12</v>
      </c>
      <c r="C19" s="12" t="str">
        <f>"202409070102"</f>
        <v>202409070102</v>
      </c>
      <c r="D19" s="12" t="s">
        <v>28</v>
      </c>
      <c r="E19" s="13">
        <v>66.6</v>
      </c>
      <c r="F19" s="14">
        <f t="shared" si="0"/>
        <v>39.96</v>
      </c>
      <c r="G19" s="14">
        <v>70</v>
      </c>
      <c r="H19" s="14">
        <f t="shared" si="1"/>
        <v>28</v>
      </c>
      <c r="I19" s="14">
        <f t="shared" si="2"/>
        <v>67.96</v>
      </c>
      <c r="J19" s="10"/>
    </row>
    <row r="20" ht="34" customHeight="1" spans="1:10">
      <c r="A20" s="10">
        <v>17</v>
      </c>
      <c r="B20" s="11" t="s">
        <v>12</v>
      </c>
      <c r="C20" s="12" t="str">
        <f>"202409070411"</f>
        <v>202409070411</v>
      </c>
      <c r="D20" s="12" t="s">
        <v>29</v>
      </c>
      <c r="E20" s="13">
        <v>68</v>
      </c>
      <c r="F20" s="14">
        <f t="shared" si="0"/>
        <v>40.8</v>
      </c>
      <c r="G20" s="14">
        <v>67.33</v>
      </c>
      <c r="H20" s="14">
        <f t="shared" si="1"/>
        <v>26.93</v>
      </c>
      <c r="I20" s="14">
        <f t="shared" si="2"/>
        <v>67.73</v>
      </c>
      <c r="J20" s="10"/>
    </row>
    <row r="21" ht="34" customHeight="1" spans="1:10">
      <c r="A21" s="10">
        <v>18</v>
      </c>
      <c r="B21" s="11" t="s">
        <v>12</v>
      </c>
      <c r="C21" s="12" t="str">
        <f>"202409070422"</f>
        <v>202409070422</v>
      </c>
      <c r="D21" s="12" t="s">
        <v>30</v>
      </c>
      <c r="E21" s="13">
        <v>64.7</v>
      </c>
      <c r="F21" s="14">
        <f t="shared" si="0"/>
        <v>38.82</v>
      </c>
      <c r="G21" s="14">
        <v>70.83</v>
      </c>
      <c r="H21" s="14">
        <f t="shared" si="1"/>
        <v>28.33</v>
      </c>
      <c r="I21" s="14">
        <f t="shared" si="2"/>
        <v>67.15</v>
      </c>
      <c r="J21" s="10"/>
    </row>
    <row r="22" ht="34" customHeight="1" spans="1:10">
      <c r="A22" s="10">
        <v>19</v>
      </c>
      <c r="B22" s="11" t="s">
        <v>12</v>
      </c>
      <c r="C22" s="12" t="str">
        <f>"202409070403"</f>
        <v>202409070403</v>
      </c>
      <c r="D22" s="12" t="s">
        <v>31</v>
      </c>
      <c r="E22" s="13">
        <v>69</v>
      </c>
      <c r="F22" s="14">
        <f t="shared" si="0"/>
        <v>41.4</v>
      </c>
      <c r="G22" s="14">
        <v>64</v>
      </c>
      <c r="H22" s="14">
        <f t="shared" si="1"/>
        <v>25.6</v>
      </c>
      <c r="I22" s="14">
        <f t="shared" si="2"/>
        <v>67</v>
      </c>
      <c r="J22" s="10"/>
    </row>
    <row r="23" ht="34" customHeight="1" spans="1:10">
      <c r="A23" s="10">
        <v>20</v>
      </c>
      <c r="B23" s="11" t="s">
        <v>12</v>
      </c>
      <c r="C23" s="12" t="str">
        <f>"202409070221"</f>
        <v>202409070221</v>
      </c>
      <c r="D23" s="12" t="s">
        <v>32</v>
      </c>
      <c r="E23" s="13">
        <v>62.7</v>
      </c>
      <c r="F23" s="14">
        <f t="shared" si="0"/>
        <v>37.62</v>
      </c>
      <c r="G23" s="14">
        <v>72.66</v>
      </c>
      <c r="H23" s="14">
        <f t="shared" si="1"/>
        <v>29.06</v>
      </c>
      <c r="I23" s="14">
        <f t="shared" si="2"/>
        <v>66.68</v>
      </c>
      <c r="J23" s="10"/>
    </row>
    <row r="24" ht="34" customHeight="1" spans="1:10">
      <c r="A24" s="10">
        <v>21</v>
      </c>
      <c r="B24" s="11" t="s">
        <v>12</v>
      </c>
      <c r="C24" s="12" t="str">
        <f>"202409070129"</f>
        <v>202409070129</v>
      </c>
      <c r="D24" s="12" t="s">
        <v>33</v>
      </c>
      <c r="E24" s="13">
        <v>59.9</v>
      </c>
      <c r="F24" s="14">
        <f t="shared" si="0"/>
        <v>35.94</v>
      </c>
      <c r="G24" s="14">
        <v>76</v>
      </c>
      <c r="H24" s="14">
        <f t="shared" si="1"/>
        <v>30.4</v>
      </c>
      <c r="I24" s="14">
        <f t="shared" si="2"/>
        <v>66.34</v>
      </c>
      <c r="J24" s="10"/>
    </row>
    <row r="25" ht="34" customHeight="1" spans="1:10">
      <c r="A25" s="10">
        <v>22</v>
      </c>
      <c r="B25" s="11" t="s">
        <v>12</v>
      </c>
      <c r="C25" s="12" t="str">
        <f>"202409070303"</f>
        <v>202409070303</v>
      </c>
      <c r="D25" s="12" t="s">
        <v>34</v>
      </c>
      <c r="E25" s="13">
        <v>63.1</v>
      </c>
      <c r="F25" s="14">
        <f t="shared" si="0"/>
        <v>37.86</v>
      </c>
      <c r="G25" s="14">
        <v>70.83</v>
      </c>
      <c r="H25" s="14">
        <f t="shared" si="1"/>
        <v>28.33</v>
      </c>
      <c r="I25" s="14">
        <f t="shared" si="2"/>
        <v>66.19</v>
      </c>
      <c r="J25" s="10"/>
    </row>
    <row r="26" ht="34" customHeight="1" spans="1:10">
      <c r="A26" s="10">
        <v>23</v>
      </c>
      <c r="B26" s="11" t="s">
        <v>12</v>
      </c>
      <c r="C26" s="12" t="str">
        <f>"202409070232"</f>
        <v>202409070232</v>
      </c>
      <c r="D26" s="12" t="s">
        <v>35</v>
      </c>
      <c r="E26" s="13">
        <v>64.8</v>
      </c>
      <c r="F26" s="14">
        <f t="shared" si="0"/>
        <v>38.88</v>
      </c>
      <c r="G26" s="14">
        <v>68.17</v>
      </c>
      <c r="H26" s="14">
        <f t="shared" si="1"/>
        <v>27.27</v>
      </c>
      <c r="I26" s="14">
        <f t="shared" si="2"/>
        <v>66.15</v>
      </c>
      <c r="J26" s="10"/>
    </row>
    <row r="27" ht="34" customHeight="1" spans="1:10">
      <c r="A27" s="10">
        <v>24</v>
      </c>
      <c r="B27" s="11" t="s">
        <v>12</v>
      </c>
      <c r="C27" s="12" t="str">
        <f>"202409070306"</f>
        <v>202409070306</v>
      </c>
      <c r="D27" s="12" t="s">
        <v>36</v>
      </c>
      <c r="E27" s="13">
        <v>63.5</v>
      </c>
      <c r="F27" s="14">
        <f t="shared" si="0"/>
        <v>38.1</v>
      </c>
      <c r="G27" s="14">
        <v>70</v>
      </c>
      <c r="H27" s="14">
        <f t="shared" si="1"/>
        <v>28</v>
      </c>
      <c r="I27" s="14">
        <f t="shared" si="2"/>
        <v>66.1</v>
      </c>
      <c r="J27" s="10"/>
    </row>
    <row r="28" ht="34" customHeight="1" spans="1:10">
      <c r="A28" s="10">
        <v>25</v>
      </c>
      <c r="B28" s="11" t="s">
        <v>12</v>
      </c>
      <c r="C28" s="12" t="str">
        <f>"202409070209"</f>
        <v>202409070209</v>
      </c>
      <c r="D28" s="12" t="s">
        <v>37</v>
      </c>
      <c r="E28" s="13">
        <v>64.2</v>
      </c>
      <c r="F28" s="14">
        <f t="shared" si="0"/>
        <v>38.52</v>
      </c>
      <c r="G28" s="14">
        <v>68.5</v>
      </c>
      <c r="H28" s="14">
        <f t="shared" si="1"/>
        <v>27.4</v>
      </c>
      <c r="I28" s="14">
        <f t="shared" si="2"/>
        <v>65.92</v>
      </c>
      <c r="J28" s="10"/>
    </row>
    <row r="29" ht="34" customHeight="1" spans="1:10">
      <c r="A29" s="10">
        <v>26</v>
      </c>
      <c r="B29" s="11" t="s">
        <v>12</v>
      </c>
      <c r="C29" s="12" t="str">
        <f>"202409070305"</f>
        <v>202409070305</v>
      </c>
      <c r="D29" s="12" t="s">
        <v>38</v>
      </c>
      <c r="E29" s="13">
        <v>64.1</v>
      </c>
      <c r="F29" s="14">
        <f t="shared" si="0"/>
        <v>38.46</v>
      </c>
      <c r="G29" s="14">
        <v>68.66</v>
      </c>
      <c r="H29" s="14">
        <f t="shared" si="1"/>
        <v>27.46</v>
      </c>
      <c r="I29" s="14">
        <f t="shared" si="2"/>
        <v>65.92</v>
      </c>
      <c r="J29" s="10"/>
    </row>
    <row r="30" ht="34" customHeight="1" spans="1:10">
      <c r="A30" s="10">
        <v>27</v>
      </c>
      <c r="B30" s="11" t="s">
        <v>12</v>
      </c>
      <c r="C30" s="12" t="str">
        <f>"202409070413"</f>
        <v>202409070413</v>
      </c>
      <c r="D30" s="12" t="s">
        <v>39</v>
      </c>
      <c r="E30" s="13">
        <v>61.3</v>
      </c>
      <c r="F30" s="14">
        <f t="shared" si="0"/>
        <v>36.78</v>
      </c>
      <c r="G30" s="14">
        <v>72.83</v>
      </c>
      <c r="H30" s="14">
        <f t="shared" si="1"/>
        <v>29.13</v>
      </c>
      <c r="I30" s="14">
        <f t="shared" si="2"/>
        <v>65.91</v>
      </c>
      <c r="J30" s="10"/>
    </row>
    <row r="31" ht="34" customHeight="1" spans="1:10">
      <c r="A31" s="10">
        <v>28</v>
      </c>
      <c r="B31" s="11" t="s">
        <v>12</v>
      </c>
      <c r="C31" s="12" t="str">
        <f>"202409070103"</f>
        <v>202409070103</v>
      </c>
      <c r="D31" s="12" t="s">
        <v>40</v>
      </c>
      <c r="E31" s="13">
        <v>60</v>
      </c>
      <c r="F31" s="14">
        <f t="shared" si="0"/>
        <v>36</v>
      </c>
      <c r="G31" s="14">
        <v>74.67</v>
      </c>
      <c r="H31" s="14">
        <f t="shared" si="1"/>
        <v>29.87</v>
      </c>
      <c r="I31" s="14">
        <f t="shared" si="2"/>
        <v>65.87</v>
      </c>
      <c r="J31" s="10"/>
    </row>
    <row r="32" ht="34" customHeight="1" spans="1:10">
      <c r="A32" s="10">
        <v>29</v>
      </c>
      <c r="B32" s="11" t="s">
        <v>12</v>
      </c>
      <c r="C32" s="12" t="str">
        <f>"202409070202"</f>
        <v>202409070202</v>
      </c>
      <c r="D32" s="12" t="s">
        <v>41</v>
      </c>
      <c r="E32" s="13">
        <v>64.1</v>
      </c>
      <c r="F32" s="14">
        <f t="shared" si="0"/>
        <v>38.46</v>
      </c>
      <c r="G32" s="14">
        <v>68.5</v>
      </c>
      <c r="H32" s="14">
        <f t="shared" si="1"/>
        <v>27.4</v>
      </c>
      <c r="I32" s="14">
        <f t="shared" si="2"/>
        <v>65.86</v>
      </c>
      <c r="J32" s="10"/>
    </row>
    <row r="33" ht="34" customHeight="1" spans="1:10">
      <c r="A33" s="10">
        <v>30</v>
      </c>
      <c r="B33" s="11" t="s">
        <v>12</v>
      </c>
      <c r="C33" s="12" t="str">
        <f>"202409070425"</f>
        <v>202409070425</v>
      </c>
      <c r="D33" s="12" t="s">
        <v>42</v>
      </c>
      <c r="E33" s="13">
        <v>61.1</v>
      </c>
      <c r="F33" s="14">
        <f t="shared" si="0"/>
        <v>36.66</v>
      </c>
      <c r="G33" s="14">
        <v>72.67</v>
      </c>
      <c r="H33" s="14">
        <f t="shared" si="1"/>
        <v>29.07</v>
      </c>
      <c r="I33" s="14">
        <f t="shared" si="2"/>
        <v>65.73</v>
      </c>
      <c r="J33" s="10"/>
    </row>
    <row r="34" ht="34" customHeight="1" spans="1:10">
      <c r="A34" s="10">
        <v>31</v>
      </c>
      <c r="B34" s="11" t="s">
        <v>12</v>
      </c>
      <c r="C34" s="12" t="str">
        <f>"202409070230"</f>
        <v>202409070230</v>
      </c>
      <c r="D34" s="12" t="s">
        <v>43</v>
      </c>
      <c r="E34" s="13">
        <v>61.8</v>
      </c>
      <c r="F34" s="14">
        <f t="shared" si="0"/>
        <v>37.08</v>
      </c>
      <c r="G34" s="14">
        <v>71.17</v>
      </c>
      <c r="H34" s="14">
        <f t="shared" si="1"/>
        <v>28.47</v>
      </c>
      <c r="I34" s="14">
        <f t="shared" si="2"/>
        <v>65.55</v>
      </c>
      <c r="J34" s="10"/>
    </row>
    <row r="35" ht="34" customHeight="1" spans="1:10">
      <c r="A35" s="10">
        <v>32</v>
      </c>
      <c r="B35" s="11" t="s">
        <v>12</v>
      </c>
      <c r="C35" s="12" t="str">
        <f>"202409070406"</f>
        <v>202409070406</v>
      </c>
      <c r="D35" s="12" t="s">
        <v>44</v>
      </c>
      <c r="E35" s="13">
        <v>61.3</v>
      </c>
      <c r="F35" s="14">
        <f t="shared" si="0"/>
        <v>36.78</v>
      </c>
      <c r="G35" s="14">
        <v>71.33</v>
      </c>
      <c r="H35" s="14">
        <f t="shared" si="1"/>
        <v>28.53</v>
      </c>
      <c r="I35" s="14">
        <f t="shared" si="2"/>
        <v>65.31</v>
      </c>
      <c r="J35" s="10"/>
    </row>
    <row r="36" ht="34" customHeight="1" spans="1:10">
      <c r="A36" s="10">
        <v>33</v>
      </c>
      <c r="B36" s="11" t="s">
        <v>12</v>
      </c>
      <c r="C36" s="12" t="str">
        <f>"202409070224"</f>
        <v>202409070224</v>
      </c>
      <c r="D36" s="12" t="s">
        <v>45</v>
      </c>
      <c r="E36" s="13">
        <v>61.7</v>
      </c>
      <c r="F36" s="14">
        <f t="shared" si="0"/>
        <v>37.02</v>
      </c>
      <c r="G36" s="14">
        <v>70.5</v>
      </c>
      <c r="H36" s="14">
        <f t="shared" si="1"/>
        <v>28.2</v>
      </c>
      <c r="I36" s="14">
        <f t="shared" si="2"/>
        <v>65.22</v>
      </c>
      <c r="J36" s="10"/>
    </row>
    <row r="37" ht="34" customHeight="1" spans="1:10">
      <c r="A37" s="10">
        <v>34</v>
      </c>
      <c r="B37" s="11" t="s">
        <v>12</v>
      </c>
      <c r="C37" s="12" t="str">
        <f>"202409070124"</f>
        <v>202409070124</v>
      </c>
      <c r="D37" s="12" t="s">
        <v>46</v>
      </c>
      <c r="E37" s="13">
        <v>60.9</v>
      </c>
      <c r="F37" s="14">
        <f t="shared" si="0"/>
        <v>36.54</v>
      </c>
      <c r="G37" s="14">
        <v>71.67</v>
      </c>
      <c r="H37" s="14">
        <f t="shared" si="1"/>
        <v>28.67</v>
      </c>
      <c r="I37" s="14">
        <f t="shared" si="2"/>
        <v>65.21</v>
      </c>
      <c r="J37" s="10"/>
    </row>
    <row r="38" ht="34" customHeight="1" spans="1:10">
      <c r="A38" s="10">
        <v>35</v>
      </c>
      <c r="B38" s="11" t="s">
        <v>12</v>
      </c>
      <c r="C38" s="12" t="str">
        <f>"202409070115"</f>
        <v>202409070115</v>
      </c>
      <c r="D38" s="12" t="s">
        <v>47</v>
      </c>
      <c r="E38" s="13">
        <v>62.8</v>
      </c>
      <c r="F38" s="14">
        <f t="shared" si="0"/>
        <v>37.68</v>
      </c>
      <c r="G38" s="14">
        <v>68.5</v>
      </c>
      <c r="H38" s="14">
        <f t="shared" si="1"/>
        <v>27.4</v>
      </c>
      <c r="I38" s="14">
        <f t="shared" si="2"/>
        <v>65.08</v>
      </c>
      <c r="J38" s="10"/>
    </row>
    <row r="39" ht="34" customHeight="1" spans="1:10">
      <c r="A39" s="10">
        <v>36</v>
      </c>
      <c r="B39" s="11" t="s">
        <v>12</v>
      </c>
      <c r="C39" s="12" t="str">
        <f>"202409070424"</f>
        <v>202409070424</v>
      </c>
      <c r="D39" s="12" t="s">
        <v>48</v>
      </c>
      <c r="E39" s="13">
        <v>59</v>
      </c>
      <c r="F39" s="14">
        <f t="shared" si="0"/>
        <v>35.4</v>
      </c>
      <c r="G39" s="14">
        <v>73.67</v>
      </c>
      <c r="H39" s="14">
        <f t="shared" si="1"/>
        <v>29.47</v>
      </c>
      <c r="I39" s="14">
        <f t="shared" si="2"/>
        <v>64.87</v>
      </c>
      <c r="J39" s="10"/>
    </row>
    <row r="40" ht="34" customHeight="1" spans="1:10">
      <c r="A40" s="10">
        <v>37</v>
      </c>
      <c r="B40" s="11" t="s">
        <v>12</v>
      </c>
      <c r="C40" s="12" t="str">
        <f>"202409070131"</f>
        <v>202409070131</v>
      </c>
      <c r="D40" s="12" t="s">
        <v>49</v>
      </c>
      <c r="E40" s="13">
        <v>61.1</v>
      </c>
      <c r="F40" s="14">
        <f t="shared" si="0"/>
        <v>36.66</v>
      </c>
      <c r="G40" s="14">
        <v>70.33</v>
      </c>
      <c r="H40" s="14">
        <f t="shared" si="1"/>
        <v>28.13</v>
      </c>
      <c r="I40" s="14">
        <f t="shared" si="2"/>
        <v>64.79</v>
      </c>
      <c r="J40" s="10"/>
    </row>
    <row r="41" ht="34" customHeight="1" spans="1:10">
      <c r="A41" s="10">
        <v>38</v>
      </c>
      <c r="B41" s="11" t="s">
        <v>12</v>
      </c>
      <c r="C41" s="12" t="str">
        <f>"202409070427"</f>
        <v>202409070427</v>
      </c>
      <c r="D41" s="12" t="s">
        <v>50</v>
      </c>
      <c r="E41" s="13">
        <v>60.8</v>
      </c>
      <c r="F41" s="14">
        <f t="shared" si="0"/>
        <v>36.48</v>
      </c>
      <c r="G41" s="14">
        <v>70.33</v>
      </c>
      <c r="H41" s="14">
        <f t="shared" si="1"/>
        <v>28.13</v>
      </c>
      <c r="I41" s="14">
        <f t="shared" si="2"/>
        <v>64.61</v>
      </c>
      <c r="J41" s="10"/>
    </row>
    <row r="42" ht="34" customHeight="1" spans="1:10">
      <c r="A42" s="10">
        <v>39</v>
      </c>
      <c r="B42" s="11" t="s">
        <v>12</v>
      </c>
      <c r="C42" s="12" t="str">
        <f>"202409070304"</f>
        <v>202409070304</v>
      </c>
      <c r="D42" s="12" t="s">
        <v>51</v>
      </c>
      <c r="E42" s="13">
        <v>62.6</v>
      </c>
      <c r="F42" s="14">
        <f t="shared" si="0"/>
        <v>37.56</v>
      </c>
      <c r="G42" s="14">
        <v>67.5</v>
      </c>
      <c r="H42" s="14">
        <f t="shared" si="1"/>
        <v>27</v>
      </c>
      <c r="I42" s="14">
        <f t="shared" si="2"/>
        <v>64.56</v>
      </c>
      <c r="J42" s="10"/>
    </row>
    <row r="43" ht="34" customHeight="1" spans="1:10">
      <c r="A43" s="10">
        <v>40</v>
      </c>
      <c r="B43" s="11" t="s">
        <v>12</v>
      </c>
      <c r="C43" s="12" t="str">
        <f>"202409070423"</f>
        <v>202409070423</v>
      </c>
      <c r="D43" s="12" t="s">
        <v>52</v>
      </c>
      <c r="E43" s="13">
        <v>58</v>
      </c>
      <c r="F43" s="14">
        <f t="shared" si="0"/>
        <v>34.8</v>
      </c>
      <c r="G43" s="14">
        <v>73.17</v>
      </c>
      <c r="H43" s="14">
        <f t="shared" si="1"/>
        <v>29.27</v>
      </c>
      <c r="I43" s="14">
        <f t="shared" si="2"/>
        <v>64.07</v>
      </c>
      <c r="J43" s="10"/>
    </row>
    <row r="44" ht="34" customHeight="1" spans="1:10">
      <c r="A44" s="10">
        <v>41</v>
      </c>
      <c r="B44" s="11" t="s">
        <v>12</v>
      </c>
      <c r="C44" s="12" t="str">
        <f>"202409070101"</f>
        <v>202409070101</v>
      </c>
      <c r="D44" s="12" t="s">
        <v>53</v>
      </c>
      <c r="E44" s="13">
        <v>58.2</v>
      </c>
      <c r="F44" s="14">
        <f t="shared" si="0"/>
        <v>34.92</v>
      </c>
      <c r="G44" s="14">
        <v>72.67</v>
      </c>
      <c r="H44" s="14">
        <f t="shared" si="1"/>
        <v>29.07</v>
      </c>
      <c r="I44" s="14">
        <f t="shared" si="2"/>
        <v>63.99</v>
      </c>
      <c r="J44" s="10"/>
    </row>
    <row r="45" ht="34" customHeight="1" spans="1:10">
      <c r="A45" s="10">
        <v>42</v>
      </c>
      <c r="B45" s="11" t="s">
        <v>12</v>
      </c>
      <c r="C45" s="12" t="str">
        <f>"202409070401"</f>
        <v>202409070401</v>
      </c>
      <c r="D45" s="12" t="s">
        <v>54</v>
      </c>
      <c r="E45" s="13">
        <v>61.8</v>
      </c>
      <c r="F45" s="14">
        <f t="shared" si="0"/>
        <v>37.08</v>
      </c>
      <c r="G45" s="14">
        <v>67</v>
      </c>
      <c r="H45" s="14">
        <f t="shared" si="1"/>
        <v>26.8</v>
      </c>
      <c r="I45" s="14">
        <f t="shared" si="2"/>
        <v>63.88</v>
      </c>
      <c r="J45" s="10"/>
    </row>
    <row r="46" ht="34" customHeight="1" spans="1:10">
      <c r="A46" s="10">
        <v>43</v>
      </c>
      <c r="B46" s="11" t="s">
        <v>12</v>
      </c>
      <c r="C46" s="12" t="str">
        <f>"202409070328"</f>
        <v>202409070328</v>
      </c>
      <c r="D46" s="12" t="s">
        <v>55</v>
      </c>
      <c r="E46" s="13">
        <v>59.3</v>
      </c>
      <c r="F46" s="14">
        <f t="shared" si="0"/>
        <v>35.58</v>
      </c>
      <c r="G46" s="14">
        <v>70.5</v>
      </c>
      <c r="H46" s="14">
        <f t="shared" si="1"/>
        <v>28.2</v>
      </c>
      <c r="I46" s="14">
        <f t="shared" si="2"/>
        <v>63.78</v>
      </c>
      <c r="J46" s="10"/>
    </row>
    <row r="47" ht="34" customHeight="1" spans="1:10">
      <c r="A47" s="10">
        <v>44</v>
      </c>
      <c r="B47" s="11" t="s">
        <v>12</v>
      </c>
      <c r="C47" s="12" t="str">
        <f>"202409070201"</f>
        <v>202409070201</v>
      </c>
      <c r="D47" s="12" t="s">
        <v>56</v>
      </c>
      <c r="E47" s="13">
        <v>62</v>
      </c>
      <c r="F47" s="14">
        <f t="shared" si="0"/>
        <v>37.2</v>
      </c>
      <c r="G47" s="14">
        <v>66.34</v>
      </c>
      <c r="H47" s="14">
        <f t="shared" si="1"/>
        <v>26.54</v>
      </c>
      <c r="I47" s="14">
        <f t="shared" si="2"/>
        <v>63.74</v>
      </c>
      <c r="J47" s="10"/>
    </row>
    <row r="48" ht="34" customHeight="1" spans="1:10">
      <c r="A48" s="10">
        <v>45</v>
      </c>
      <c r="B48" s="11" t="s">
        <v>12</v>
      </c>
      <c r="C48" s="12" t="str">
        <f>"202409070430"</f>
        <v>202409070430</v>
      </c>
      <c r="D48" s="12" t="s">
        <v>57</v>
      </c>
      <c r="E48" s="13">
        <v>60.3</v>
      </c>
      <c r="F48" s="14">
        <f t="shared" si="0"/>
        <v>36.18</v>
      </c>
      <c r="G48" s="14">
        <v>68.84</v>
      </c>
      <c r="H48" s="14">
        <f t="shared" si="1"/>
        <v>27.54</v>
      </c>
      <c r="I48" s="14">
        <f t="shared" si="2"/>
        <v>63.72</v>
      </c>
      <c r="J48" s="10"/>
    </row>
    <row r="49" ht="34" customHeight="1" spans="1:10">
      <c r="A49" s="10">
        <v>46</v>
      </c>
      <c r="B49" s="11" t="s">
        <v>12</v>
      </c>
      <c r="C49" s="12" t="str">
        <f>"202409070228"</f>
        <v>202409070228</v>
      </c>
      <c r="D49" s="12" t="s">
        <v>58</v>
      </c>
      <c r="E49" s="13">
        <v>60.1</v>
      </c>
      <c r="F49" s="14">
        <f t="shared" si="0"/>
        <v>36.06</v>
      </c>
      <c r="G49" s="14">
        <v>67.16</v>
      </c>
      <c r="H49" s="14">
        <f t="shared" si="1"/>
        <v>26.86</v>
      </c>
      <c r="I49" s="14">
        <f t="shared" si="2"/>
        <v>62.92</v>
      </c>
      <c r="J49" s="10"/>
    </row>
    <row r="50" ht="34" customHeight="1" spans="1:10">
      <c r="A50" s="10">
        <v>47</v>
      </c>
      <c r="B50" s="11" t="s">
        <v>12</v>
      </c>
      <c r="C50" s="12" t="str">
        <f>"202409070227"</f>
        <v>202409070227</v>
      </c>
      <c r="D50" s="12" t="s">
        <v>59</v>
      </c>
      <c r="E50" s="13">
        <v>58.1</v>
      </c>
      <c r="F50" s="14">
        <f t="shared" si="0"/>
        <v>34.86</v>
      </c>
      <c r="G50" s="14">
        <v>69.83</v>
      </c>
      <c r="H50" s="14">
        <f t="shared" si="1"/>
        <v>27.93</v>
      </c>
      <c r="I50" s="14">
        <f t="shared" si="2"/>
        <v>62.79</v>
      </c>
      <c r="J50" s="10"/>
    </row>
    <row r="51" ht="34" customHeight="1" spans="1:10">
      <c r="A51" s="10">
        <v>48</v>
      </c>
      <c r="B51" s="11" t="s">
        <v>12</v>
      </c>
      <c r="C51" s="12" t="str">
        <f>"202409070216"</f>
        <v>202409070216</v>
      </c>
      <c r="D51" s="12" t="s">
        <v>60</v>
      </c>
      <c r="E51" s="13">
        <v>59.3</v>
      </c>
      <c r="F51" s="14">
        <f t="shared" si="0"/>
        <v>35.58</v>
      </c>
      <c r="G51" s="14">
        <v>67.83</v>
      </c>
      <c r="H51" s="14">
        <f t="shared" si="1"/>
        <v>27.13</v>
      </c>
      <c r="I51" s="14">
        <f t="shared" si="2"/>
        <v>62.71</v>
      </c>
      <c r="J51" s="10"/>
    </row>
    <row r="52" ht="34" customHeight="1" spans="1:10">
      <c r="A52" s="10">
        <v>49</v>
      </c>
      <c r="B52" s="11" t="s">
        <v>12</v>
      </c>
      <c r="C52" s="12" t="str">
        <f>"202409070410"</f>
        <v>202409070410</v>
      </c>
      <c r="D52" s="12" t="s">
        <v>61</v>
      </c>
      <c r="E52" s="13">
        <v>60.2</v>
      </c>
      <c r="F52" s="14">
        <f t="shared" si="0"/>
        <v>36.12</v>
      </c>
      <c r="G52" s="14">
        <v>66</v>
      </c>
      <c r="H52" s="14">
        <f t="shared" si="1"/>
        <v>26.4</v>
      </c>
      <c r="I52" s="14">
        <f t="shared" si="2"/>
        <v>62.52</v>
      </c>
      <c r="J52" s="10"/>
    </row>
    <row r="53" ht="34" customHeight="1" spans="1:10">
      <c r="A53" s="10">
        <v>50</v>
      </c>
      <c r="B53" s="11" t="s">
        <v>12</v>
      </c>
      <c r="C53" s="12" t="str">
        <f>"202409070127"</f>
        <v>202409070127</v>
      </c>
      <c r="D53" s="12" t="s">
        <v>62</v>
      </c>
      <c r="E53" s="13">
        <v>57.5</v>
      </c>
      <c r="F53" s="14">
        <f t="shared" si="0"/>
        <v>34.5</v>
      </c>
      <c r="G53" s="14">
        <v>69.5</v>
      </c>
      <c r="H53" s="14">
        <f t="shared" si="1"/>
        <v>27.8</v>
      </c>
      <c r="I53" s="14">
        <f t="shared" si="2"/>
        <v>62.3</v>
      </c>
      <c r="J53" s="10"/>
    </row>
    <row r="54" ht="34" customHeight="1" spans="1:10">
      <c r="A54" s="10">
        <v>51</v>
      </c>
      <c r="B54" s="11" t="s">
        <v>12</v>
      </c>
      <c r="C54" s="12" t="str">
        <f>"202409070326"</f>
        <v>202409070326</v>
      </c>
      <c r="D54" s="12" t="s">
        <v>63</v>
      </c>
      <c r="E54" s="13">
        <v>57.3</v>
      </c>
      <c r="F54" s="14">
        <f t="shared" si="0"/>
        <v>34.38</v>
      </c>
      <c r="G54" s="14">
        <v>69.34</v>
      </c>
      <c r="H54" s="14">
        <f t="shared" si="1"/>
        <v>27.74</v>
      </c>
      <c r="I54" s="14">
        <f t="shared" si="2"/>
        <v>62.12</v>
      </c>
      <c r="J54" s="10"/>
    </row>
    <row r="55" ht="34" customHeight="1" spans="1:10">
      <c r="A55" s="10">
        <v>52</v>
      </c>
      <c r="B55" s="11" t="s">
        <v>12</v>
      </c>
      <c r="C55" s="12" t="str">
        <f>"202409070205"</f>
        <v>202409070205</v>
      </c>
      <c r="D55" s="12" t="s">
        <v>64</v>
      </c>
      <c r="E55" s="13">
        <v>57.3</v>
      </c>
      <c r="F55" s="14">
        <f t="shared" si="0"/>
        <v>34.38</v>
      </c>
      <c r="G55" s="14">
        <v>69</v>
      </c>
      <c r="H55" s="14">
        <f t="shared" si="1"/>
        <v>27.6</v>
      </c>
      <c r="I55" s="14">
        <f t="shared" si="2"/>
        <v>61.98</v>
      </c>
      <c r="J55" s="10"/>
    </row>
    <row r="56" ht="34" customHeight="1" spans="1:10">
      <c r="A56" s="10">
        <v>53</v>
      </c>
      <c r="B56" s="11" t="s">
        <v>12</v>
      </c>
      <c r="C56" s="12" t="str">
        <f>"202409070130"</f>
        <v>202409070130</v>
      </c>
      <c r="D56" s="12" t="s">
        <v>65</v>
      </c>
      <c r="E56" s="13">
        <v>57.6</v>
      </c>
      <c r="F56" s="14">
        <f t="shared" si="0"/>
        <v>34.56</v>
      </c>
      <c r="G56" s="14">
        <v>68.5</v>
      </c>
      <c r="H56" s="14">
        <f t="shared" si="1"/>
        <v>27.4</v>
      </c>
      <c r="I56" s="14">
        <f t="shared" si="2"/>
        <v>61.96</v>
      </c>
      <c r="J56" s="10"/>
    </row>
    <row r="57" ht="34" customHeight="1" spans="1:10">
      <c r="A57" s="10">
        <v>54</v>
      </c>
      <c r="B57" s="11" t="s">
        <v>12</v>
      </c>
      <c r="C57" s="12" t="str">
        <f>"202409070126"</f>
        <v>202409070126</v>
      </c>
      <c r="D57" s="12" t="s">
        <v>66</v>
      </c>
      <c r="E57" s="13">
        <v>57.3</v>
      </c>
      <c r="F57" s="14">
        <f t="shared" si="0"/>
        <v>34.38</v>
      </c>
      <c r="G57" s="14">
        <v>67.33</v>
      </c>
      <c r="H57" s="14">
        <f t="shared" si="1"/>
        <v>26.93</v>
      </c>
      <c r="I57" s="14">
        <f t="shared" si="2"/>
        <v>61.31</v>
      </c>
      <c r="J57" s="10"/>
    </row>
    <row r="58" ht="34" customHeight="1" spans="1:10">
      <c r="A58" s="10">
        <v>55</v>
      </c>
      <c r="B58" s="11" t="s">
        <v>12</v>
      </c>
      <c r="C58" s="12" t="str">
        <f>"202409070113"</f>
        <v>202409070113</v>
      </c>
      <c r="D58" s="12" t="s">
        <v>67</v>
      </c>
      <c r="E58" s="13">
        <v>59</v>
      </c>
      <c r="F58" s="14">
        <f t="shared" si="0"/>
        <v>35.4</v>
      </c>
      <c r="G58" s="14">
        <v>64.67</v>
      </c>
      <c r="H58" s="14">
        <f t="shared" si="1"/>
        <v>25.87</v>
      </c>
      <c r="I58" s="14">
        <f t="shared" si="2"/>
        <v>61.27</v>
      </c>
      <c r="J58" s="10"/>
    </row>
    <row r="59" ht="34" customHeight="1" spans="1:10">
      <c r="A59" s="10">
        <v>56</v>
      </c>
      <c r="B59" s="11" t="s">
        <v>12</v>
      </c>
      <c r="C59" s="12" t="str">
        <f>"202409070111"</f>
        <v>202409070111</v>
      </c>
      <c r="D59" s="12" t="s">
        <v>68</v>
      </c>
      <c r="E59" s="13">
        <v>59.4</v>
      </c>
      <c r="F59" s="14">
        <f t="shared" si="0"/>
        <v>35.64</v>
      </c>
      <c r="G59" s="14">
        <v>63.5</v>
      </c>
      <c r="H59" s="14">
        <f t="shared" si="1"/>
        <v>25.4</v>
      </c>
      <c r="I59" s="14">
        <f t="shared" si="2"/>
        <v>61.04</v>
      </c>
      <c r="J59" s="10"/>
    </row>
    <row r="60" ht="34" customHeight="1" spans="1:10">
      <c r="A60" s="10">
        <v>57</v>
      </c>
      <c r="B60" s="11" t="s">
        <v>12</v>
      </c>
      <c r="C60" s="12" t="str">
        <f>"202409070402"</f>
        <v>202409070402</v>
      </c>
      <c r="D60" s="12" t="s">
        <v>69</v>
      </c>
      <c r="E60" s="13">
        <v>67.2</v>
      </c>
      <c r="F60" s="14">
        <f t="shared" si="0"/>
        <v>40.32</v>
      </c>
      <c r="G60" s="14">
        <v>0</v>
      </c>
      <c r="H60" s="14">
        <f t="shared" si="1"/>
        <v>0</v>
      </c>
      <c r="I60" s="14">
        <f t="shared" si="2"/>
        <v>40.32</v>
      </c>
      <c r="J60" s="10" t="s">
        <v>70</v>
      </c>
    </row>
    <row r="61" ht="34" customHeight="1" spans="1:10">
      <c r="A61" s="10">
        <v>58</v>
      </c>
      <c r="B61" s="11" t="s">
        <v>12</v>
      </c>
      <c r="C61" s="12" t="str">
        <f>"202409070327"</f>
        <v>202409070327</v>
      </c>
      <c r="D61" s="12" t="s">
        <v>71</v>
      </c>
      <c r="E61" s="13">
        <v>66</v>
      </c>
      <c r="F61" s="14">
        <f t="shared" si="0"/>
        <v>39.6</v>
      </c>
      <c r="G61" s="14">
        <v>0</v>
      </c>
      <c r="H61" s="14">
        <f t="shared" si="1"/>
        <v>0</v>
      </c>
      <c r="I61" s="14">
        <f t="shared" si="2"/>
        <v>39.6</v>
      </c>
      <c r="J61" s="10" t="s">
        <v>70</v>
      </c>
    </row>
    <row r="62" ht="34" customHeight="1" spans="1:10">
      <c r="A62" s="10">
        <v>59</v>
      </c>
      <c r="B62" s="11" t="s">
        <v>12</v>
      </c>
      <c r="C62" s="12" t="str">
        <f>"202409070125"</f>
        <v>202409070125</v>
      </c>
      <c r="D62" s="12" t="s">
        <v>72</v>
      </c>
      <c r="E62" s="13">
        <v>62.4</v>
      </c>
      <c r="F62" s="14">
        <f t="shared" si="0"/>
        <v>37.44</v>
      </c>
      <c r="G62" s="14">
        <v>0</v>
      </c>
      <c r="H62" s="14">
        <f t="shared" si="1"/>
        <v>0</v>
      </c>
      <c r="I62" s="14">
        <f t="shared" si="2"/>
        <v>37.44</v>
      </c>
      <c r="J62" s="10" t="s">
        <v>70</v>
      </c>
    </row>
    <row r="63" ht="34" customHeight="1" spans="1:10">
      <c r="A63" s="10">
        <v>60</v>
      </c>
      <c r="B63" s="11" t="s">
        <v>12</v>
      </c>
      <c r="C63" s="12" t="str">
        <f>"202409070426"</f>
        <v>202409070426</v>
      </c>
      <c r="D63" s="12" t="s">
        <v>73</v>
      </c>
      <c r="E63" s="13">
        <v>61.8</v>
      </c>
      <c r="F63" s="14">
        <f t="shared" si="0"/>
        <v>37.08</v>
      </c>
      <c r="G63" s="14">
        <v>0</v>
      </c>
      <c r="H63" s="14">
        <f t="shared" si="1"/>
        <v>0</v>
      </c>
      <c r="I63" s="14">
        <f t="shared" si="2"/>
        <v>37.08</v>
      </c>
      <c r="J63" s="10" t="s">
        <v>70</v>
      </c>
    </row>
    <row r="64" ht="34" customHeight="1" spans="1:10">
      <c r="A64" s="10">
        <v>61</v>
      </c>
      <c r="B64" s="11" t="s">
        <v>12</v>
      </c>
      <c r="C64" s="12" t="str">
        <f>"202409070215"</f>
        <v>202409070215</v>
      </c>
      <c r="D64" s="12" t="s">
        <v>74</v>
      </c>
      <c r="E64" s="13">
        <v>60.6</v>
      </c>
      <c r="F64" s="14">
        <f t="shared" si="0"/>
        <v>36.36</v>
      </c>
      <c r="G64" s="14">
        <v>0</v>
      </c>
      <c r="H64" s="14">
        <f t="shared" si="1"/>
        <v>0</v>
      </c>
      <c r="I64" s="14">
        <f t="shared" si="2"/>
        <v>36.36</v>
      </c>
      <c r="J64" s="10" t="s">
        <v>70</v>
      </c>
    </row>
  </sheetData>
  <mergeCells count="2">
    <mergeCell ref="A1:J1"/>
    <mergeCell ref="A2:J2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2024-09-13T06:59:00Z</dcterms:created>
  <dcterms:modified xsi:type="dcterms:W3CDTF">2024-09-23T06:31:04Z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70D2E0C5C00042F0AF2E90484186AD6E_13</vt:lpwstr>
  </property>
  <property fmtid="{D5CDD505-2E9C-101B-9397-08002B2CF9AE}" pid="3" name="KSOProductBuildVer">
    <vt:lpwstr>2052-12.1.0.18276</vt:lpwstr>
  </property>
</Properties>
</file>