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初审合格人员名单" sheetId="1" r:id="rId1"/>
  </sheets>
  <definedNames>
    <definedName name="_xlnm._FilterDatabase" localSheetId="0" hidden="1">初审合格人员名单!$A$3:$AD$23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/>
  <c r="E23"/>
  <c r="C23"/>
  <c r="F22"/>
  <c r="E22"/>
  <c r="C22"/>
  <c r="F21"/>
  <c r="E21"/>
  <c r="C21"/>
  <c r="F20"/>
  <c r="E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  <c r="F9"/>
  <c r="E9"/>
  <c r="C9"/>
  <c r="F8"/>
  <c r="E8"/>
  <c r="C8"/>
  <c r="F7"/>
  <c r="E7"/>
  <c r="C7"/>
  <c r="F6"/>
  <c r="E6"/>
  <c r="C6"/>
  <c r="F5"/>
  <c r="E5"/>
  <c r="C5"/>
  <c r="F4"/>
  <c r="E4"/>
  <c r="C4"/>
</calcChain>
</file>

<file path=xl/sharedStrings.xml><?xml version="1.0" encoding="utf-8"?>
<sst xmlns="http://schemas.openxmlformats.org/spreadsheetml/2006/main" count="49" uniqueCount="12">
  <si>
    <t>附件：</t>
  </si>
  <si>
    <t>序号</t>
  </si>
  <si>
    <t>招聘单位</t>
  </si>
  <si>
    <t>岗位代码</t>
  </si>
  <si>
    <t>岗位名称</t>
  </si>
  <si>
    <t>姓名</t>
  </si>
  <si>
    <t>报考号</t>
  </si>
  <si>
    <t>备注</t>
  </si>
  <si>
    <t>县级医院</t>
  </si>
  <si>
    <t>医师岗</t>
  </si>
  <si>
    <t>基层医疗机构</t>
  </si>
  <si>
    <t>昌江黎族自治县医疗集团2024年度公开考核招聘“县属乡用”“乡属村用”工作人员报名资格初审合格人员名单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</si>
</sst>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3"/>
  <sheetViews>
    <sheetView tabSelected="1" workbookViewId="0">
      <pane ySplit="3" topLeftCell="A4" activePane="bottomLeft" state="frozen"/>
      <selection pane="bottomLeft" activeCell="J11" sqref="J11"/>
    </sheetView>
  </sheetViews>
  <sheetFormatPr defaultColWidth="9" defaultRowHeight="30" customHeight="1"/>
  <cols>
    <col min="1" max="1" width="6.875" style="2" customWidth="1"/>
    <col min="2" max="2" width="17.875" style="2" customWidth="1"/>
    <col min="3" max="3" width="9.25" style="2" customWidth="1"/>
    <col min="4" max="4" width="13.75" style="2" customWidth="1"/>
    <col min="5" max="5" width="12.25" style="2" customWidth="1"/>
    <col min="6" max="6" width="26.5" style="2" customWidth="1"/>
    <col min="7" max="7" width="13" style="2" customWidth="1"/>
    <col min="8" max="16357" width="14.625" style="2"/>
    <col min="16359" max="16384" width="9" style="2"/>
  </cols>
  <sheetData>
    <row r="1" spans="1:16384" ht="13.5" customHeight="1">
      <c r="A1" s="3" t="s">
        <v>0</v>
      </c>
    </row>
    <row r="2" spans="1:16384" ht="58.5" customHeight="1">
      <c r="A2" s="7" t="s">
        <v>11</v>
      </c>
      <c r="B2" s="7"/>
      <c r="C2" s="7"/>
      <c r="D2" s="7"/>
      <c r="E2" s="7"/>
      <c r="F2" s="7"/>
      <c r="G2" s="7"/>
    </row>
    <row r="3" spans="1:16384" s="1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ht="30" customHeight="1">
      <c r="A4" s="6">
        <v>1</v>
      </c>
      <c r="B4" s="6" t="s">
        <v>8</v>
      </c>
      <c r="C4" s="6" t="str">
        <f t="shared" ref="C4:C17" si="0">"01"</f>
        <v>01</v>
      </c>
      <c r="D4" s="6" t="s">
        <v>9</v>
      </c>
      <c r="E4" s="6" t="str">
        <f>"符士颖"</f>
        <v>符士颖</v>
      </c>
      <c r="F4" s="6" t="str">
        <f>"69712024091110070061662"</f>
        <v>69712024091110070061662</v>
      </c>
      <c r="G4" s="6"/>
    </row>
    <row r="5" spans="1:16384" ht="30" customHeight="1">
      <c r="A5" s="6">
        <v>2</v>
      </c>
      <c r="B5" s="6" t="s">
        <v>8</v>
      </c>
      <c r="C5" s="6" t="str">
        <f t="shared" si="0"/>
        <v>01</v>
      </c>
      <c r="D5" s="6" t="s">
        <v>9</v>
      </c>
      <c r="E5" s="6" t="str">
        <f>"吴芳"</f>
        <v>吴芳</v>
      </c>
      <c r="F5" s="6" t="str">
        <f>"69712024091113032761809"</f>
        <v>69712024091113032761809</v>
      </c>
      <c r="G5" s="6"/>
    </row>
    <row r="6" spans="1:16384" ht="30" customHeight="1">
      <c r="A6" s="6">
        <v>3</v>
      </c>
      <c r="B6" s="6" t="s">
        <v>8</v>
      </c>
      <c r="C6" s="6" t="str">
        <f t="shared" si="0"/>
        <v>01</v>
      </c>
      <c r="D6" s="6" t="s">
        <v>9</v>
      </c>
      <c r="E6" s="6" t="str">
        <f>"吴浩"</f>
        <v>吴浩</v>
      </c>
      <c r="F6" s="6" t="str">
        <f>"69712024091112472161798"</f>
        <v>69712024091112472161798</v>
      </c>
      <c r="G6" s="6"/>
    </row>
    <row r="7" spans="1:16384" ht="30" customHeight="1">
      <c r="A7" s="6">
        <v>4</v>
      </c>
      <c r="B7" s="6" t="s">
        <v>8</v>
      </c>
      <c r="C7" s="6" t="str">
        <f t="shared" si="0"/>
        <v>01</v>
      </c>
      <c r="D7" s="6" t="s">
        <v>9</v>
      </c>
      <c r="E7" s="6" t="str">
        <f>"杨剑"</f>
        <v>杨剑</v>
      </c>
      <c r="F7" s="6" t="str">
        <f>"69712024091207313262241"</f>
        <v>69712024091207313262241</v>
      </c>
      <c r="G7" s="6"/>
    </row>
    <row r="8" spans="1:16384" ht="30" customHeight="1">
      <c r="A8" s="6">
        <v>5</v>
      </c>
      <c r="B8" s="6" t="s">
        <v>8</v>
      </c>
      <c r="C8" s="6" t="str">
        <f t="shared" si="0"/>
        <v>01</v>
      </c>
      <c r="D8" s="6" t="s">
        <v>9</v>
      </c>
      <c r="E8" s="6" t="str">
        <f>"罗吉平"</f>
        <v>罗吉平</v>
      </c>
      <c r="F8" s="6" t="str">
        <f>"69712024091218100862706"</f>
        <v>69712024091218100862706</v>
      </c>
      <c r="G8" s="6"/>
    </row>
    <row r="9" spans="1:16384" ht="30" customHeight="1">
      <c r="A9" s="6">
        <v>6</v>
      </c>
      <c r="B9" s="6" t="s">
        <v>8</v>
      </c>
      <c r="C9" s="6" t="str">
        <f t="shared" si="0"/>
        <v>01</v>
      </c>
      <c r="D9" s="6" t="s">
        <v>9</v>
      </c>
      <c r="E9" s="6" t="str">
        <f>"苏文隆"</f>
        <v>苏文隆</v>
      </c>
      <c r="F9" s="6" t="str">
        <f>"69712024091308445963008"</f>
        <v>69712024091308445963008</v>
      </c>
      <c r="G9" s="6"/>
    </row>
    <row r="10" spans="1:16384" ht="30" customHeight="1">
      <c r="A10" s="6">
        <v>7</v>
      </c>
      <c r="B10" s="6" t="s">
        <v>8</v>
      </c>
      <c r="C10" s="6" t="str">
        <f t="shared" si="0"/>
        <v>01</v>
      </c>
      <c r="D10" s="6" t="s">
        <v>9</v>
      </c>
      <c r="E10" s="6" t="str">
        <f>"梁邦琪"</f>
        <v>梁邦琪</v>
      </c>
      <c r="F10" s="6" t="str">
        <f>"69712024091300173662964"</f>
        <v>69712024091300173662964</v>
      </c>
      <c r="G10" s="6"/>
    </row>
    <row r="11" spans="1:16384" ht="30" customHeight="1">
      <c r="A11" s="6">
        <v>8</v>
      </c>
      <c r="B11" s="6" t="s">
        <v>8</v>
      </c>
      <c r="C11" s="6" t="str">
        <f t="shared" si="0"/>
        <v>01</v>
      </c>
      <c r="D11" s="6" t="s">
        <v>9</v>
      </c>
      <c r="E11" s="6" t="str">
        <f>"农广其"</f>
        <v>农广其</v>
      </c>
      <c r="F11" s="6" t="str">
        <f>"69712024091610061063818"</f>
        <v>69712024091610061063818</v>
      </c>
      <c r="G11" s="6"/>
    </row>
    <row r="12" spans="1:16384" ht="30" customHeight="1">
      <c r="A12" s="6">
        <v>9</v>
      </c>
      <c r="B12" s="6" t="s">
        <v>8</v>
      </c>
      <c r="C12" s="6" t="str">
        <f t="shared" si="0"/>
        <v>01</v>
      </c>
      <c r="D12" s="6" t="s">
        <v>9</v>
      </c>
      <c r="E12" s="6" t="str">
        <f>"兰列"</f>
        <v>兰列</v>
      </c>
      <c r="F12" s="6" t="str">
        <f>"69712024091810495264074"</f>
        <v>69712024091810495264074</v>
      </c>
      <c r="G12" s="6"/>
    </row>
    <row r="13" spans="1:16384" ht="30" customHeight="1">
      <c r="A13" s="6">
        <v>10</v>
      </c>
      <c r="B13" s="6" t="s">
        <v>8</v>
      </c>
      <c r="C13" s="6" t="str">
        <f t="shared" si="0"/>
        <v>01</v>
      </c>
      <c r="D13" s="6" t="s">
        <v>9</v>
      </c>
      <c r="E13" s="6" t="str">
        <f>"黄嘉莉"</f>
        <v>黄嘉莉</v>
      </c>
      <c r="F13" s="6" t="str">
        <f>"69712024091814503664135"</f>
        <v>69712024091814503664135</v>
      </c>
      <c r="G13" s="6"/>
    </row>
    <row r="14" spans="1:16384" ht="30" customHeight="1">
      <c r="A14" s="6">
        <v>11</v>
      </c>
      <c r="B14" s="6" t="s">
        <v>8</v>
      </c>
      <c r="C14" s="6" t="str">
        <f t="shared" si="0"/>
        <v>01</v>
      </c>
      <c r="D14" s="6" t="s">
        <v>9</v>
      </c>
      <c r="E14" s="6" t="str">
        <f>"梁祝裕"</f>
        <v>梁祝裕</v>
      </c>
      <c r="F14" s="6" t="str">
        <f>"69712024091815243364145"</f>
        <v>69712024091815243364145</v>
      </c>
      <c r="G14" s="6"/>
    </row>
    <row r="15" spans="1:16384" ht="30" customHeight="1">
      <c r="A15" s="6">
        <v>12</v>
      </c>
      <c r="B15" s="6" t="s">
        <v>8</v>
      </c>
      <c r="C15" s="6" t="str">
        <f t="shared" si="0"/>
        <v>01</v>
      </c>
      <c r="D15" s="6" t="s">
        <v>9</v>
      </c>
      <c r="E15" s="6" t="str">
        <f>"符三女"</f>
        <v>符三女</v>
      </c>
      <c r="F15" s="6" t="str">
        <f>"69712024091114492961871"</f>
        <v>69712024091114492961871</v>
      </c>
      <c r="G15" s="6"/>
    </row>
    <row r="16" spans="1:16384" ht="30" customHeight="1">
      <c r="A16" s="6">
        <v>13</v>
      </c>
      <c r="B16" s="6" t="s">
        <v>8</v>
      </c>
      <c r="C16" s="6" t="str">
        <f t="shared" si="0"/>
        <v>01</v>
      </c>
      <c r="D16" s="6" t="s">
        <v>9</v>
      </c>
      <c r="E16" s="6" t="str">
        <f>"李群萍"</f>
        <v>李群萍</v>
      </c>
      <c r="F16" s="6" t="str">
        <f>"69712024091802174664027"</f>
        <v>69712024091802174664027</v>
      </c>
      <c r="G16" s="6"/>
    </row>
    <row r="17" spans="1:7" ht="30" customHeight="1">
      <c r="A17" s="6">
        <v>14</v>
      </c>
      <c r="B17" s="6" t="s">
        <v>8</v>
      </c>
      <c r="C17" s="6" t="str">
        <f t="shared" si="0"/>
        <v>01</v>
      </c>
      <c r="D17" s="6" t="s">
        <v>9</v>
      </c>
      <c r="E17" s="6" t="str">
        <f>"吴学宽"</f>
        <v>吴学宽</v>
      </c>
      <c r="F17" s="6" t="str">
        <f>"69712024091911230164344"</f>
        <v>69712024091911230164344</v>
      </c>
      <c r="G17" s="6"/>
    </row>
    <row r="18" spans="1:7" ht="30" customHeight="1">
      <c r="A18" s="6">
        <v>15</v>
      </c>
      <c r="B18" s="6" t="s">
        <v>10</v>
      </c>
      <c r="C18" s="6" t="str">
        <f t="shared" ref="C18:C23" si="1">"02"</f>
        <v>02</v>
      </c>
      <c r="D18" s="6" t="s">
        <v>9</v>
      </c>
      <c r="E18" s="6" t="str">
        <f>"裴海晶"</f>
        <v>裴海晶</v>
      </c>
      <c r="F18" s="6" t="str">
        <f>"69712024091109350161617"</f>
        <v>69712024091109350161617</v>
      </c>
      <c r="G18" s="6"/>
    </row>
    <row r="19" spans="1:7" ht="30" customHeight="1">
      <c r="A19" s="6">
        <v>16</v>
      </c>
      <c r="B19" s="6" t="s">
        <v>10</v>
      </c>
      <c r="C19" s="6" t="str">
        <f t="shared" si="1"/>
        <v>02</v>
      </c>
      <c r="D19" s="6" t="s">
        <v>9</v>
      </c>
      <c r="E19" s="6" t="str">
        <f>"范章敏"</f>
        <v>范章敏</v>
      </c>
      <c r="F19" s="6" t="str">
        <f>"69712024091217041862659"</f>
        <v>69712024091217041862659</v>
      </c>
      <c r="G19" s="6"/>
    </row>
    <row r="20" spans="1:7" ht="30" customHeight="1">
      <c r="A20" s="6">
        <v>17</v>
      </c>
      <c r="B20" s="6" t="s">
        <v>10</v>
      </c>
      <c r="C20" s="6" t="str">
        <f t="shared" si="1"/>
        <v>02</v>
      </c>
      <c r="D20" s="6" t="s">
        <v>9</v>
      </c>
      <c r="E20" s="6" t="str">
        <f>"朱森"</f>
        <v>朱森</v>
      </c>
      <c r="F20" s="6" t="str">
        <f>"69712024091314343963237"</f>
        <v>69712024091314343963237</v>
      </c>
      <c r="G20" s="6"/>
    </row>
    <row r="21" spans="1:7" ht="30" customHeight="1">
      <c r="A21" s="6">
        <v>18</v>
      </c>
      <c r="B21" s="6" t="s">
        <v>10</v>
      </c>
      <c r="C21" s="6" t="str">
        <f t="shared" si="1"/>
        <v>02</v>
      </c>
      <c r="D21" s="6" t="s">
        <v>9</v>
      </c>
      <c r="E21" s="6" t="str">
        <f>"马良才"</f>
        <v>马良才</v>
      </c>
      <c r="F21" s="6" t="str">
        <f>"69712024091813585564120"</f>
        <v>69712024091813585564120</v>
      </c>
      <c r="G21" s="6"/>
    </row>
    <row r="22" spans="1:7" ht="30" customHeight="1">
      <c r="A22" s="6">
        <v>19</v>
      </c>
      <c r="B22" s="6" t="s">
        <v>10</v>
      </c>
      <c r="C22" s="6" t="str">
        <f t="shared" si="1"/>
        <v>02</v>
      </c>
      <c r="D22" s="6" t="s">
        <v>9</v>
      </c>
      <c r="E22" s="6" t="str">
        <f>"王小婷"</f>
        <v>王小婷</v>
      </c>
      <c r="F22" s="6" t="str">
        <f>"69712024091817421664187"</f>
        <v>69712024091817421664187</v>
      </c>
      <c r="G22" s="6"/>
    </row>
    <row r="23" spans="1:7" ht="30" customHeight="1">
      <c r="A23" s="6">
        <v>20</v>
      </c>
      <c r="B23" s="6" t="s">
        <v>10</v>
      </c>
      <c r="C23" s="6" t="str">
        <f t="shared" si="1"/>
        <v>02</v>
      </c>
      <c r="D23" s="6" t="s">
        <v>9</v>
      </c>
      <c r="E23" s="6" t="str">
        <f>"沈淑顺"</f>
        <v>沈淑顺</v>
      </c>
      <c r="F23" s="6" t="str">
        <f>"69712024091911592964352"</f>
        <v>69712024091911592964352</v>
      </c>
      <c r="G23" s="6"/>
    </row>
  </sheetData>
  <mergeCells count="1">
    <mergeCell ref="A2:G2"/>
  </mergeCells>
  <phoneticPr fontId="3" type="noConversion"/>
  <pageMargins left="0.2" right="0.21" top="0.37" bottom="0.6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cp:lastPrinted>2024-09-29T02:23:08Z</cp:lastPrinted>
  <dcterms:created xsi:type="dcterms:W3CDTF">2024-09-19T09:04:00Z</dcterms:created>
  <dcterms:modified xsi:type="dcterms:W3CDTF">2024-09-29T02:23:40Z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8B7D810C7DE64D4B9A78FE3C03083F38_13</vt:lpwstr>
  </property>
</Properties>
</file>