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8205" windowWidth="20070" windowHeight="4155"/>
  </bookViews>
  <sheets>
    <sheet name="面试情况表" sheetId="1" r:id="rId1"/>
    <sheet name="笔试成绩" sheetId="2" r:id="rId2"/>
    <sheet name="Sum" sheetId="3" r:id="rId3"/>
  </sheets>
  <externalReferences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F15" i="1"/>
  <c r="F14"/>
  <c r="F12"/>
  <c r="F13"/>
  <c r="F11"/>
  <c r="F10"/>
  <c r="F9"/>
  <c r="F8"/>
  <c r="F7"/>
  <c r="F6"/>
  <c r="F4"/>
  <c r="F5"/>
  <c r="F3"/>
  <c r="K21" i="3"/>
  <c r="C21"/>
  <c r="A21"/>
  <c r="K20"/>
  <c r="C20"/>
  <c r="K19"/>
  <c r="C19"/>
  <c r="K18"/>
  <c r="A18" s="1"/>
  <c r="C18"/>
  <c r="K17"/>
  <c r="A17" s="1"/>
  <c r="C17"/>
  <c r="K16"/>
  <c r="A20" s="1"/>
  <c r="C16"/>
  <c r="A16"/>
  <c r="K15"/>
  <c r="C15"/>
  <c r="K14"/>
  <c r="A14" s="1"/>
  <c r="C14"/>
  <c r="K13"/>
  <c r="A13" s="1"/>
  <c r="C13"/>
  <c r="K12"/>
  <c r="C12"/>
  <c r="K11"/>
  <c r="C11"/>
  <c r="K10"/>
  <c r="A10" s="1"/>
  <c r="C10"/>
  <c r="K9"/>
  <c r="A9" s="1"/>
  <c r="C9"/>
  <c r="K8"/>
  <c r="C8"/>
  <c r="A8"/>
  <c r="K7"/>
  <c r="C7"/>
  <c r="K6"/>
  <c r="A6" s="1"/>
  <c r="C6"/>
  <c r="K5"/>
  <c r="A5" s="1"/>
  <c r="C5"/>
  <c r="K4"/>
  <c r="C4"/>
  <c r="A4"/>
  <c r="K3"/>
  <c r="C3"/>
  <c r="E5" i="1"/>
  <c r="E4"/>
  <c r="E6"/>
  <c r="E7"/>
  <c r="E8"/>
  <c r="E9"/>
  <c r="E10"/>
  <c r="D10" s="1"/>
  <c r="E11"/>
  <c r="E13"/>
  <c r="D13" s="1"/>
  <c r="E12"/>
  <c r="E14"/>
  <c r="D14" s="1"/>
  <c r="E15"/>
  <c r="D8"/>
  <c r="E3"/>
  <c r="P31" i="2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B15" i="1"/>
  <c r="B14"/>
  <c r="B12"/>
  <c r="B13"/>
  <c r="B11"/>
  <c r="B10"/>
  <c r="B9"/>
  <c r="B8"/>
  <c r="B7"/>
  <c r="B6"/>
  <c r="B4"/>
  <c r="B5"/>
  <c r="B3"/>
  <c r="D12" l="1"/>
  <c r="D11"/>
  <c r="D7"/>
  <c r="D9"/>
  <c r="D6"/>
  <c r="D4"/>
  <c r="D5"/>
  <c r="D15"/>
  <c r="D3"/>
  <c r="A3" i="3"/>
  <c r="A7"/>
  <c r="A11"/>
  <c r="A15"/>
  <c r="A19"/>
  <c r="A12"/>
</calcChain>
</file>

<file path=xl/sharedStrings.xml><?xml version="1.0" encoding="utf-8"?>
<sst xmlns="http://schemas.openxmlformats.org/spreadsheetml/2006/main" count="387" uniqueCount="141">
  <si>
    <t>序号</t>
    <phoneticPr fontId="3" type="noConversion"/>
  </si>
  <si>
    <t>应聘岗位</t>
    <phoneticPr fontId="5" type="noConversion"/>
  </si>
  <si>
    <t>姓名</t>
  </si>
  <si>
    <t>笔试成绩</t>
    <phoneticPr fontId="3" type="noConversion"/>
  </si>
  <si>
    <t>性别</t>
  </si>
  <si>
    <t>年龄</t>
  </si>
  <si>
    <t>专业</t>
  </si>
  <si>
    <t>政治面貌</t>
    <phoneticPr fontId="5" type="noConversion"/>
  </si>
  <si>
    <t>职称（技能）</t>
  </si>
  <si>
    <t>应聘科室</t>
    <phoneticPr fontId="5" type="noConversion"/>
  </si>
  <si>
    <t>陈健</t>
  </si>
  <si>
    <t>熊林</t>
  </si>
  <si>
    <t>石梦</t>
  </si>
  <si>
    <t>洪伟滨</t>
  </si>
  <si>
    <t>于蒙蒙</t>
  </si>
  <si>
    <t>王欣灿</t>
  </si>
  <si>
    <t>李有镇</t>
  </si>
  <si>
    <t>王延飞</t>
  </si>
  <si>
    <t>陈志华</t>
  </si>
  <si>
    <t>曾晓君</t>
  </si>
  <si>
    <t>窦世霖</t>
  </si>
  <si>
    <t>谢奕浩</t>
  </si>
  <si>
    <t>梁诗桦</t>
  </si>
  <si>
    <t>陈国清</t>
  </si>
  <si>
    <t>许洁秋</t>
  </si>
  <si>
    <t>陈娱颖</t>
  </si>
  <si>
    <t>吴雅琳</t>
  </si>
  <si>
    <t>覃锦红</t>
  </si>
  <si>
    <t>刘志远</t>
  </si>
  <si>
    <t>面试成绩</t>
    <phoneticPr fontId="3" type="noConversion"/>
  </si>
  <si>
    <t>综合成绩</t>
    <phoneticPr fontId="3" type="noConversion"/>
  </si>
  <si>
    <t>2024年度招聘笔试分数表</t>
  </si>
  <si>
    <t>排名</t>
  </si>
  <si>
    <t>考号</t>
  </si>
  <si>
    <t>应聘</t>
  </si>
  <si>
    <t>笔试成绩</t>
  </si>
  <si>
    <t>毕业学校</t>
  </si>
  <si>
    <t>学历学位</t>
  </si>
  <si>
    <t>在职学历</t>
  </si>
  <si>
    <t>职称/技能</t>
  </si>
  <si>
    <t>政治面貌</t>
  </si>
  <si>
    <t>备注</t>
  </si>
  <si>
    <t>手机号</t>
  </si>
  <si>
    <t>邮箱</t>
    <phoneticPr fontId="3" type="noConversion"/>
  </si>
  <si>
    <t>检验岗1</t>
  </si>
  <si>
    <t>男</t>
  </si>
  <si>
    <t>南方医科大学</t>
  </si>
  <si>
    <t>生物医学工程</t>
  </si>
  <si>
    <t>硕士研究生</t>
  </si>
  <si>
    <t>硕士</t>
  </si>
  <si>
    <t>东华理工大学</t>
  </si>
  <si>
    <t>核化工与核燃料工程</t>
  </si>
  <si>
    <t>本科</t>
  </si>
  <si>
    <t>学士</t>
  </si>
  <si>
    <t>一级注册计量师、二级注册计量师、化工分析助理工程师</t>
  </si>
  <si>
    <t>女</t>
  </si>
  <si>
    <t>共青团员</t>
  </si>
  <si>
    <t>广东医科大学</t>
  </si>
  <si>
    <t>医疗器械助理工程师</t>
  </si>
  <si>
    <t>南方医科大学珠江医院核医学科工作2年</t>
  </si>
  <si>
    <t>深圳大学</t>
  </si>
  <si>
    <t>中共党员</t>
  </si>
  <si>
    <t>陈婧</t>
  </si>
  <si>
    <t>东南大学</t>
  </si>
  <si>
    <t>知识产权助理研究员（中级）</t>
  </si>
  <si>
    <t>陈家春</t>
  </si>
  <si>
    <t>南方医大医疗设备检测公司个人剂量计检测工程师</t>
  </si>
  <si>
    <t>张宪宝</t>
  </si>
  <si>
    <t>华南理工大学</t>
  </si>
  <si>
    <t>电气控制工程</t>
  </si>
  <si>
    <t>电力工程电气高级工程师</t>
  </si>
  <si>
    <t>检验岗2</t>
  </si>
  <si>
    <t>广东工业大学</t>
  </si>
  <si>
    <t>化学工程</t>
  </si>
  <si>
    <t>材料与化工</t>
  </si>
  <si>
    <t>暨南大学</t>
  </si>
  <si>
    <t>有机化学</t>
  </si>
  <si>
    <t>医疗器械高级工程师</t>
  </si>
  <si>
    <t>检验岗3</t>
  </si>
  <si>
    <t>机械工程</t>
  </si>
  <si>
    <t>五邑大学</t>
  </si>
  <si>
    <t>香港城市大学</t>
  </si>
  <si>
    <t>检验岗4</t>
  </si>
  <si>
    <t>西南大学</t>
  </si>
  <si>
    <t>动物医学</t>
  </si>
  <si>
    <t>执业兽医师、中级信息系统监理师</t>
  </si>
  <si>
    <t>华南农业大学</t>
  </si>
  <si>
    <t>兽医</t>
  </si>
  <si>
    <t>执业兽医、大/小动物、特种设备R1、辐射岗位培训证</t>
  </si>
  <si>
    <t>广东药科大学</t>
  </si>
  <si>
    <t>中药学</t>
  </si>
  <si>
    <t>执业药师、中药师初级</t>
  </si>
  <si>
    <t>山西农业大学</t>
  </si>
  <si>
    <t>执业兽医师</t>
  </si>
  <si>
    <t>生物医药</t>
  </si>
  <si>
    <t>钟志颖</t>
  </si>
  <si>
    <t>药学（微生物与生化药学）</t>
  </si>
  <si>
    <t>朱聪</t>
  </si>
  <si>
    <t>中山大学</t>
  </si>
  <si>
    <t>药学</t>
  </si>
  <si>
    <t>林敏</t>
  </si>
  <si>
    <t>谢诗韵</t>
  </si>
  <si>
    <t>广州医科大学</t>
  </si>
  <si>
    <t>基础医学</t>
  </si>
  <si>
    <t>初级临床医学检验技术</t>
  </si>
  <si>
    <t>罗雪婷</t>
  </si>
  <si>
    <t>公共卫生</t>
  </si>
  <si>
    <t>公共卫生医师、辐射证、日用化工工程师、公共卫生中级职称</t>
  </si>
  <si>
    <t>邓华林</t>
  </si>
  <si>
    <t>四川农业大学</t>
  </si>
  <si>
    <t>兽医学</t>
  </si>
  <si>
    <t>PCR</t>
  </si>
  <si>
    <t>研究岗</t>
  </si>
  <si>
    <t>大连理工大学</t>
  </si>
  <si>
    <t>环境科学</t>
  </si>
  <si>
    <t>博士研究生</t>
  </si>
  <si>
    <t>博士</t>
  </si>
  <si>
    <t>毕业学校</t>
    <phoneticPr fontId="3" type="noConversion"/>
  </si>
  <si>
    <t>最高学历</t>
    <phoneticPr fontId="5" type="noConversion"/>
  </si>
  <si>
    <t>最高学位</t>
    <phoneticPr fontId="5" type="noConversion"/>
  </si>
  <si>
    <t>工作经验</t>
    <phoneticPr fontId="5" type="noConversion"/>
  </si>
  <si>
    <t>影像室</t>
  </si>
  <si>
    <t>三水室</t>
  </si>
  <si>
    <t>深圳室</t>
  </si>
  <si>
    <t>生物室</t>
  </si>
  <si>
    <t>安全室</t>
  </si>
  <si>
    <t>岗位</t>
  </si>
  <si>
    <t>考官1</t>
  </si>
  <si>
    <t>考官2</t>
  </si>
  <si>
    <t>考官3</t>
  </si>
  <si>
    <t>考官4</t>
  </si>
  <si>
    <t>考官5</t>
  </si>
  <si>
    <t>考官6</t>
  </si>
  <si>
    <t>考官7</t>
  </si>
  <si>
    <t>面试分</t>
  </si>
  <si>
    <t>2024年面试成绩表</t>
    <phoneticPr fontId="3" type="noConversion"/>
  </si>
  <si>
    <t>统分：</t>
    <phoneticPr fontId="3" type="noConversion"/>
  </si>
  <si>
    <t>复核：</t>
    <phoneticPr fontId="3" type="noConversion"/>
  </si>
  <si>
    <t>广东省医疗器械质量监督检验所2024年合同制工作人员招聘考试公示人员情况表</t>
    <phoneticPr fontId="3" type="noConversion"/>
  </si>
  <si>
    <t>放射相关工作2年以上</t>
    <phoneticPr fontId="3" type="noConversion"/>
  </si>
  <si>
    <t>放射相关工作2年以上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</si>
</sst>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_ "/>
  </numFmts>
  <fonts count="16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0" fontId="7" fillId="0" borderId="1" xfId="0" applyFont="1" applyBorder="1" applyAlignment="1">
      <alignment vertical="center" wrapText="1"/>
    </xf>
    <xf numFmtId="0" fontId="12" fillId="0" borderId="0" xfId="1">
      <alignment vertical="center"/>
    </xf>
    <xf numFmtId="177" fontId="2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>
      <alignment vertical="center"/>
    </xf>
    <xf numFmtId="177" fontId="2" fillId="0" borderId="8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3" fillId="0" borderId="3" xfId="0" applyFont="1" applyBorder="1">
      <alignment vertical="center"/>
    </xf>
    <xf numFmtId="177" fontId="2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13" fillId="0" borderId="11" xfId="0" applyFont="1" applyBorder="1">
      <alignment vertical="center"/>
    </xf>
    <xf numFmtId="177" fontId="2" fillId="0" borderId="11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7" fontId="8" fillId="0" borderId="8" xfId="0" applyNumberFormat="1" applyFont="1" applyBorder="1" applyAlignment="1">
      <alignment horizontal="center" vertical="center" wrapText="1"/>
    </xf>
    <xf numFmtId="177" fontId="8" fillId="0" borderId="3" xfId="0" applyNumberFormat="1" applyFont="1" applyBorder="1" applyAlignment="1">
      <alignment horizontal="center" vertical="center" wrapText="1"/>
    </xf>
    <xf numFmtId="177" fontId="8" fillId="0" borderId="11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177" fontId="2" fillId="0" borderId="14" xfId="0" applyNumberFormat="1" applyFont="1" applyBorder="1" applyAlignment="1">
      <alignment horizontal="center" vertical="center" wrapText="1"/>
    </xf>
    <xf numFmtId="177" fontId="8" fillId="0" borderId="14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3" fillId="0" borderId="14" xfId="0" applyFont="1" applyBorder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3" fillId="0" borderId="0" xfId="1" applyFont="1">
      <alignment vertical="center"/>
    </xf>
    <xf numFmtId="0" fontId="7" fillId="0" borderId="1" xfId="1" applyFont="1" applyFill="1" applyBorder="1">
      <alignment vertical="center"/>
    </xf>
    <xf numFmtId="0" fontId="7" fillId="0" borderId="1" xfId="1" applyFont="1" applyFill="1" applyBorder="1" applyAlignment="1">
      <alignment vertical="center"/>
    </xf>
    <xf numFmtId="0" fontId="7" fillId="0" borderId="5" xfId="1" applyFont="1" applyFill="1" applyBorder="1" applyAlignment="1">
      <alignment horizontal="center" vertical="center"/>
    </xf>
    <xf numFmtId="176" fontId="15" fillId="0" borderId="6" xfId="1" applyNumberFormat="1" applyFont="1" applyFill="1" applyBorder="1">
      <alignment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>
      <alignment vertical="center"/>
    </xf>
    <xf numFmtId="176" fontId="15" fillId="0" borderId="9" xfId="1" applyNumberFormat="1" applyFont="1" applyFill="1" applyBorder="1">
      <alignment vertical="center"/>
    </xf>
    <xf numFmtId="0" fontId="15" fillId="0" borderId="10" xfId="1" applyFont="1" applyFill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/>
    </xf>
    <xf numFmtId="0" fontId="7" fillId="0" borderId="3" xfId="1" applyFont="1" applyFill="1" applyBorder="1">
      <alignment vertical="center"/>
    </xf>
    <xf numFmtId="176" fontId="15" fillId="0" borderId="4" xfId="1" applyNumberFormat="1" applyFont="1" applyFill="1" applyBorder="1">
      <alignment vertical="center"/>
    </xf>
    <xf numFmtId="0" fontId="7" fillId="0" borderId="8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0" fontId="15" fillId="0" borderId="17" xfId="1" applyFont="1" applyFill="1" applyBorder="1" applyAlignment="1">
      <alignment vertical="center"/>
    </xf>
    <xf numFmtId="0" fontId="7" fillId="0" borderId="17" xfId="1" applyFont="1" applyFill="1" applyBorder="1">
      <alignment vertical="center"/>
    </xf>
    <xf numFmtId="176" fontId="15" fillId="0" borderId="18" xfId="1" applyNumberFormat="1" applyFont="1" applyFill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425;&#38160;&#21073;/2024%20&#25307;&#32856;&#30456;&#20851;/2024-09%20&#38754;&#35797;&#30456;&#20851;&#24037;&#20316;/2024&#24180;&#38754;&#35797;&#20154;&#21592;&#21517;&#21333;-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425;&#38160;&#21073;/2024%20&#25307;&#32856;&#30456;&#20851;/2024-09%20&#38754;&#35797;&#30456;&#20851;&#24037;&#20316;/2024-09%20&#38754;&#35797;&#32479;&#20998;/&#38754;&#35797;&#20998;&#25968;&#32479;&#20998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面试情况表"/>
      <sheetName val="笔试情况表"/>
      <sheetName val="笔试成绩"/>
    </sheetNames>
    <sheetDataSet>
      <sheetData sheetId="0" refreshError="1"/>
      <sheetData sheetId="1">
        <row r="4">
          <cell r="A4" t="str">
            <v>蓝文武</v>
          </cell>
          <cell r="B4">
            <v>101</v>
          </cell>
          <cell r="D4" t="str">
            <v>男</v>
          </cell>
          <cell r="E4">
            <v>28</v>
          </cell>
          <cell r="F4" t="str">
            <v>南方医科大学</v>
          </cell>
          <cell r="G4" t="str">
            <v>医学仪器检测</v>
          </cell>
          <cell r="H4" t="str">
            <v>本科</v>
          </cell>
          <cell r="I4" t="str">
            <v>学士</v>
          </cell>
          <cell r="N4" t="str">
            <v>共青团员</v>
          </cell>
          <cell r="P4">
            <v>19898199295</v>
          </cell>
          <cell r="Q4" t="str">
            <v>1611451016@qq.com</v>
          </cell>
          <cell r="R4" t="str">
            <v>检验岗1</v>
          </cell>
          <cell r="S4" t="str">
            <v>影像室</v>
          </cell>
          <cell r="T4" t="str">
            <v>东软医疗CT工程师</v>
          </cell>
          <cell r="U4">
            <v>47</v>
          </cell>
        </row>
        <row r="5">
          <cell r="A5" t="str">
            <v>陈婧</v>
          </cell>
          <cell r="B5">
            <v>102</v>
          </cell>
          <cell r="C5" t="str">
            <v>是</v>
          </cell>
          <cell r="D5" t="str">
            <v>女</v>
          </cell>
          <cell r="E5">
            <v>36</v>
          </cell>
          <cell r="F5" t="str">
            <v>东南大学</v>
          </cell>
          <cell r="G5" t="str">
            <v>生物医学工程</v>
          </cell>
          <cell r="H5" t="str">
            <v>硕士研究生</v>
          </cell>
          <cell r="I5" t="str">
            <v>硕士</v>
          </cell>
          <cell r="O5" t="str">
            <v>知识产权助理研究员（中级）</v>
          </cell>
          <cell r="P5">
            <v>18617375180</v>
          </cell>
          <cell r="Q5" t="str">
            <v>18617375180@163.com</v>
          </cell>
          <cell r="R5" t="str">
            <v>检验岗1</v>
          </cell>
          <cell r="S5" t="str">
            <v>影像室</v>
          </cell>
          <cell r="U5">
            <v>74</v>
          </cell>
        </row>
        <row r="6">
          <cell r="A6" t="str">
            <v>陈健</v>
          </cell>
          <cell r="B6">
            <v>103</v>
          </cell>
          <cell r="C6" t="str">
            <v>是</v>
          </cell>
          <cell r="D6" t="str">
            <v>男</v>
          </cell>
          <cell r="E6">
            <v>25</v>
          </cell>
          <cell r="F6" t="str">
            <v>南方医科大学</v>
          </cell>
          <cell r="G6" t="str">
            <v>生物医学工程</v>
          </cell>
          <cell r="H6" t="str">
            <v>硕士研究生</v>
          </cell>
          <cell r="I6" t="str">
            <v>硕士</v>
          </cell>
          <cell r="P6">
            <v>15989227791</v>
          </cell>
          <cell r="Q6" t="str">
            <v>2529197291@qq.com</v>
          </cell>
          <cell r="R6" t="str">
            <v>检验岗1</v>
          </cell>
          <cell r="S6" t="str">
            <v>影像室</v>
          </cell>
          <cell r="U6">
            <v>78</v>
          </cell>
        </row>
        <row r="7">
          <cell r="A7" t="str">
            <v>于蒙蒙</v>
          </cell>
          <cell r="B7">
            <v>104</v>
          </cell>
          <cell r="D7" t="str">
            <v>女</v>
          </cell>
          <cell r="E7">
            <v>25</v>
          </cell>
          <cell r="F7" t="str">
            <v>深圳大学</v>
          </cell>
          <cell r="G7" t="str">
            <v>生物医学工程</v>
          </cell>
          <cell r="H7" t="str">
            <v>硕士研究生</v>
          </cell>
          <cell r="I7" t="str">
            <v>硕士</v>
          </cell>
          <cell r="N7" t="str">
            <v>中共党员</v>
          </cell>
          <cell r="P7">
            <v>15620511612</v>
          </cell>
          <cell r="Q7" t="str">
            <v>mistyyu163@163.com</v>
          </cell>
          <cell r="R7" t="str">
            <v>检验岗1</v>
          </cell>
          <cell r="S7" t="str">
            <v>影像室</v>
          </cell>
          <cell r="U7">
            <v>166</v>
          </cell>
        </row>
        <row r="8">
          <cell r="A8" t="str">
            <v>熊林</v>
          </cell>
          <cell r="B8">
            <v>105</v>
          </cell>
          <cell r="C8" t="str">
            <v>是</v>
          </cell>
          <cell r="D8" t="str">
            <v>男</v>
          </cell>
          <cell r="E8">
            <v>30</v>
          </cell>
          <cell r="F8" t="str">
            <v>东华理工大学</v>
          </cell>
          <cell r="G8" t="str">
            <v>核化工与核燃料工程</v>
          </cell>
          <cell r="H8" t="str">
            <v>本科</v>
          </cell>
          <cell r="I8" t="str">
            <v>学士</v>
          </cell>
          <cell r="O8" t="str">
            <v>一级注册计量师、二级注册计量师、化工分析助理工程师</v>
          </cell>
          <cell r="P8">
            <v>18770917181</v>
          </cell>
          <cell r="Q8" t="str">
            <v>18770917181@163.com</v>
          </cell>
          <cell r="R8" t="str">
            <v>检验岗1</v>
          </cell>
          <cell r="S8" t="str">
            <v>影像室</v>
          </cell>
          <cell r="U8">
            <v>94</v>
          </cell>
        </row>
        <row r="9">
          <cell r="A9" t="str">
            <v>刘遐健</v>
          </cell>
          <cell r="B9">
            <v>106</v>
          </cell>
          <cell r="D9" t="str">
            <v>男</v>
          </cell>
          <cell r="E9">
            <v>27</v>
          </cell>
          <cell r="F9" t="str">
            <v>华南理工大学</v>
          </cell>
          <cell r="G9" t="str">
            <v>生物医学工程</v>
          </cell>
          <cell r="H9" t="str">
            <v>硕士研究生</v>
          </cell>
          <cell r="I9" t="str">
            <v>硕士</v>
          </cell>
          <cell r="N9" t="str">
            <v>中共党员</v>
          </cell>
          <cell r="P9">
            <v>14718007148</v>
          </cell>
          <cell r="Q9" t="str">
            <v>1780783863@qq.com</v>
          </cell>
          <cell r="R9" t="str">
            <v>检验岗1</v>
          </cell>
          <cell r="S9" t="str">
            <v>影像室</v>
          </cell>
          <cell r="U9">
            <v>102</v>
          </cell>
        </row>
        <row r="10">
          <cell r="A10" t="str">
            <v>张宪宝</v>
          </cell>
          <cell r="B10">
            <v>107</v>
          </cell>
          <cell r="C10" t="str">
            <v>是</v>
          </cell>
          <cell r="D10" t="str">
            <v>男</v>
          </cell>
          <cell r="E10">
            <v>39</v>
          </cell>
          <cell r="F10" t="str">
            <v>华南理工大学</v>
          </cell>
          <cell r="G10" t="str">
            <v>电气控制工程</v>
          </cell>
          <cell r="H10" t="str">
            <v>硕士研究生</v>
          </cell>
          <cell r="I10" t="str">
            <v>硕士</v>
          </cell>
          <cell r="O10" t="str">
            <v>电力工程电气高级工程师</v>
          </cell>
          <cell r="P10">
            <v>15013038645</v>
          </cell>
          <cell r="Q10" t="str">
            <v>412110162@qq.com</v>
          </cell>
          <cell r="R10" t="str">
            <v>检验岗1</v>
          </cell>
          <cell r="S10" t="str">
            <v>影像室</v>
          </cell>
          <cell r="U10">
            <v>109</v>
          </cell>
        </row>
        <row r="11">
          <cell r="A11" t="str">
            <v>石梦</v>
          </cell>
          <cell r="B11">
            <v>108</v>
          </cell>
          <cell r="D11" t="str">
            <v>女</v>
          </cell>
          <cell r="E11">
            <v>26</v>
          </cell>
          <cell r="F11" t="str">
            <v>南方医科大学</v>
          </cell>
          <cell r="G11" t="str">
            <v>生物医学工程</v>
          </cell>
          <cell r="H11" t="str">
            <v>硕士研究生</v>
          </cell>
          <cell r="I11" t="str">
            <v>硕士</v>
          </cell>
          <cell r="N11" t="str">
            <v>共青团员</v>
          </cell>
          <cell r="P11">
            <v>18575872794</v>
          </cell>
          <cell r="Q11" t="str">
            <v>1635297013@qq.com</v>
          </cell>
          <cell r="R11" t="str">
            <v>检验岗1</v>
          </cell>
          <cell r="S11" t="str">
            <v>影像室</v>
          </cell>
          <cell r="U11">
            <v>132</v>
          </cell>
        </row>
        <row r="12">
          <cell r="A12" t="str">
            <v>洪伟滨</v>
          </cell>
          <cell r="B12">
            <v>109</v>
          </cell>
          <cell r="C12" t="str">
            <v>是</v>
          </cell>
          <cell r="D12" t="str">
            <v>男</v>
          </cell>
          <cell r="E12">
            <v>24</v>
          </cell>
          <cell r="F12" t="str">
            <v>广东医科大学</v>
          </cell>
          <cell r="G12" t="str">
            <v>生物医学工程</v>
          </cell>
          <cell r="H12" t="str">
            <v>本科</v>
          </cell>
          <cell r="I12" t="str">
            <v>学士</v>
          </cell>
          <cell r="O12" t="str">
            <v>医疗器械助理工程师</v>
          </cell>
          <cell r="P12">
            <v>15625873398</v>
          </cell>
          <cell r="Q12" t="str">
            <v>2512370381@qq.com</v>
          </cell>
          <cell r="R12" t="str">
            <v>检验岗1</v>
          </cell>
          <cell r="S12" t="str">
            <v>影像室</v>
          </cell>
          <cell r="T12" t="str">
            <v>南方医科大学珠江医院核医学科工作2年</v>
          </cell>
          <cell r="U12">
            <v>138</v>
          </cell>
        </row>
        <row r="13">
          <cell r="A13" t="str">
            <v>赵丹</v>
          </cell>
          <cell r="B13">
            <v>110</v>
          </cell>
          <cell r="D13" t="str">
            <v>女</v>
          </cell>
          <cell r="E13">
            <v>34</v>
          </cell>
          <cell r="F13" t="str">
            <v>南京航空航天大学</v>
          </cell>
          <cell r="G13" t="str">
            <v>辐射防护及环境保护</v>
          </cell>
          <cell r="H13" t="str">
            <v>硕士研究生</v>
          </cell>
          <cell r="I13" t="str">
            <v>硕士</v>
          </cell>
          <cell r="O13" t="str">
            <v>辐射防护及环境保护助理研究员</v>
          </cell>
          <cell r="P13">
            <v>15535185067</v>
          </cell>
          <cell r="Q13" t="str">
            <v>danzhao1221@foxmail.com</v>
          </cell>
          <cell r="R13" t="str">
            <v>检验岗1</v>
          </cell>
          <cell r="S13" t="str">
            <v>影像室</v>
          </cell>
          <cell r="T13" t="str">
            <v>中国辐射防护研究院助理研究员</v>
          </cell>
          <cell r="U13">
            <v>145</v>
          </cell>
        </row>
        <row r="14">
          <cell r="A14" t="str">
            <v>吕超一</v>
          </cell>
          <cell r="B14">
            <v>111</v>
          </cell>
          <cell r="D14" t="str">
            <v>男</v>
          </cell>
          <cell r="E14">
            <v>30</v>
          </cell>
          <cell r="F14" t="str">
            <v>波恩大学</v>
          </cell>
          <cell r="G14" t="str">
            <v>粒子物理与原子核物理</v>
          </cell>
          <cell r="H14" t="str">
            <v>博士研究生</v>
          </cell>
          <cell r="I14" t="str">
            <v>博士</v>
          </cell>
          <cell r="N14" t="str">
            <v>中共党员</v>
          </cell>
          <cell r="P14">
            <v>18810100271</v>
          </cell>
          <cell r="Q14" t="str">
            <v>chaoyi_lyu@163.com</v>
          </cell>
          <cell r="R14" t="str">
            <v>检验岗1</v>
          </cell>
          <cell r="S14" t="str">
            <v>影像室</v>
          </cell>
          <cell r="U14">
            <v>146</v>
          </cell>
        </row>
        <row r="15">
          <cell r="A15" t="str">
            <v>陈子杰</v>
          </cell>
          <cell r="B15">
            <v>112</v>
          </cell>
          <cell r="D15" t="str">
            <v>男</v>
          </cell>
          <cell r="E15">
            <v>30</v>
          </cell>
          <cell r="F15" t="str">
            <v>南华大学</v>
          </cell>
          <cell r="G15" t="str">
            <v>公共卫生</v>
          </cell>
          <cell r="H15" t="str">
            <v>硕士研究生</v>
          </cell>
          <cell r="I15" t="str">
            <v>硕士</v>
          </cell>
          <cell r="O15" t="str">
            <v>临床医学检验技术（师）、临床医学检验技术（士）</v>
          </cell>
          <cell r="P15">
            <v>15626214720</v>
          </cell>
          <cell r="Q15" t="str">
            <v>353087581@qq.com</v>
          </cell>
          <cell r="R15" t="str">
            <v>检验岗1</v>
          </cell>
          <cell r="S15" t="str">
            <v>影像室</v>
          </cell>
          <cell r="U15">
            <v>148</v>
          </cell>
        </row>
        <row r="16">
          <cell r="A16" t="str">
            <v>陈家春</v>
          </cell>
          <cell r="B16">
            <v>113</v>
          </cell>
          <cell r="C16" t="str">
            <v>是</v>
          </cell>
          <cell r="D16" t="str">
            <v>男</v>
          </cell>
          <cell r="E16">
            <v>35</v>
          </cell>
          <cell r="F16" t="str">
            <v>南方医科大学</v>
          </cell>
          <cell r="G16" t="str">
            <v>生物医学工程</v>
          </cell>
          <cell r="H16" t="str">
            <v>本科</v>
          </cell>
          <cell r="I16" t="str">
            <v>学士</v>
          </cell>
          <cell r="O16" t="str">
            <v>医疗器械助理工程师</v>
          </cell>
          <cell r="P16">
            <v>15521285118</v>
          </cell>
          <cell r="Q16" t="str">
            <v>435982114@qq.com</v>
          </cell>
          <cell r="R16" t="str">
            <v>检验岗1</v>
          </cell>
          <cell r="S16" t="str">
            <v>影像室</v>
          </cell>
          <cell r="T16" t="str">
            <v>南方医大医疗设备检测公司个人剂量计检测工程师</v>
          </cell>
          <cell r="U16">
            <v>171</v>
          </cell>
        </row>
        <row r="17">
          <cell r="A17" t="str">
            <v>蔡雯雯</v>
          </cell>
          <cell r="B17">
            <v>114</v>
          </cell>
          <cell r="C17" t="str">
            <v>否</v>
          </cell>
          <cell r="D17" t="str">
            <v>女</v>
          </cell>
          <cell r="E17">
            <v>27</v>
          </cell>
          <cell r="F17" t="str">
            <v>南方医科大学</v>
          </cell>
          <cell r="G17" t="str">
            <v>生物医学工程</v>
          </cell>
          <cell r="H17" t="str">
            <v>硕士研究生</v>
          </cell>
          <cell r="I17" t="str">
            <v>硕士</v>
          </cell>
          <cell r="N17" t="str">
            <v>中共党员</v>
          </cell>
          <cell r="P17">
            <v>18319217607</v>
          </cell>
          <cell r="Q17" t="str">
            <v>1940920549@qq.com</v>
          </cell>
          <cell r="R17" t="str">
            <v>检验岗1</v>
          </cell>
          <cell r="S17" t="str">
            <v>影像室</v>
          </cell>
          <cell r="U17">
            <v>173</v>
          </cell>
        </row>
        <row r="18">
          <cell r="A18" t="str">
            <v>胡庭浩</v>
          </cell>
          <cell r="B18">
            <v>115</v>
          </cell>
          <cell r="D18" t="str">
            <v>男</v>
          </cell>
          <cell r="E18">
            <v>26</v>
          </cell>
          <cell r="F18" t="str">
            <v>烟台大学</v>
          </cell>
          <cell r="G18" t="str">
            <v>核工程与核技术</v>
          </cell>
          <cell r="H18" t="str">
            <v>本科</v>
          </cell>
          <cell r="I18" t="str">
            <v>学士</v>
          </cell>
          <cell r="N18" t="str">
            <v>共青团员</v>
          </cell>
          <cell r="P18">
            <v>17865570970</v>
          </cell>
          <cell r="Q18" t="str">
            <v>972666822@qq.com</v>
          </cell>
          <cell r="R18" t="str">
            <v>检验岗1</v>
          </cell>
          <cell r="S18" t="str">
            <v>影像室</v>
          </cell>
          <cell r="U18">
            <v>588</v>
          </cell>
        </row>
        <row r="19">
          <cell r="A19" t="str">
            <v>王欣灿</v>
          </cell>
          <cell r="B19">
            <v>201</v>
          </cell>
          <cell r="C19" t="str">
            <v>是</v>
          </cell>
          <cell r="D19" t="str">
            <v>男</v>
          </cell>
          <cell r="E19">
            <v>28</v>
          </cell>
          <cell r="F19" t="str">
            <v>广东工业大学</v>
          </cell>
          <cell r="G19" t="str">
            <v>化学工程</v>
          </cell>
          <cell r="H19" t="str">
            <v>硕士研究生</v>
          </cell>
          <cell r="I19" t="str">
            <v>硕士</v>
          </cell>
          <cell r="N19" t="str">
            <v>中共党员</v>
          </cell>
          <cell r="P19">
            <v>15622130982</v>
          </cell>
          <cell r="Q19" t="str">
            <v>wangxc-oy@qq.com</v>
          </cell>
          <cell r="R19" t="str">
            <v>检验岗2</v>
          </cell>
          <cell r="S19" t="str">
            <v>三水室</v>
          </cell>
          <cell r="U19">
            <v>79</v>
          </cell>
        </row>
        <row r="20">
          <cell r="A20" t="str">
            <v>李蔼婷</v>
          </cell>
          <cell r="B20">
            <v>202</v>
          </cell>
          <cell r="D20" t="str">
            <v>女</v>
          </cell>
          <cell r="E20">
            <v>27</v>
          </cell>
          <cell r="F20" t="str">
            <v>华中农业大学</v>
          </cell>
          <cell r="G20" t="str">
            <v>化学</v>
          </cell>
          <cell r="H20" t="str">
            <v>硕士研究生</v>
          </cell>
          <cell r="I20" t="str">
            <v>硕士</v>
          </cell>
          <cell r="P20">
            <v>15767011422</v>
          </cell>
          <cell r="Q20" t="str">
            <v>2689602267@qq.com</v>
          </cell>
          <cell r="R20" t="str">
            <v>检验岗2</v>
          </cell>
          <cell r="S20" t="str">
            <v>三水室</v>
          </cell>
          <cell r="U20">
            <v>5</v>
          </cell>
        </row>
        <row r="21">
          <cell r="A21" t="str">
            <v>揭晓婷</v>
          </cell>
          <cell r="B21">
            <v>203</v>
          </cell>
          <cell r="C21" t="str">
            <v>是</v>
          </cell>
          <cell r="D21" t="str">
            <v>女</v>
          </cell>
          <cell r="E21">
            <v>27</v>
          </cell>
          <cell r="F21" t="str">
            <v>中山大学</v>
          </cell>
          <cell r="G21" t="str">
            <v>药学</v>
          </cell>
          <cell r="H21" t="str">
            <v>硕士研究生</v>
          </cell>
          <cell r="I21" t="str">
            <v>硕士</v>
          </cell>
          <cell r="N21" t="str">
            <v>中共党员</v>
          </cell>
          <cell r="P21">
            <v>18396507629</v>
          </cell>
          <cell r="Q21" t="str">
            <v>1583541721@qq.com</v>
          </cell>
          <cell r="R21" t="str">
            <v>检验岗2</v>
          </cell>
          <cell r="S21" t="str">
            <v>三水室</v>
          </cell>
          <cell r="U21">
            <v>86</v>
          </cell>
        </row>
        <row r="22">
          <cell r="A22" t="str">
            <v>李有镇</v>
          </cell>
          <cell r="B22">
            <v>204</v>
          </cell>
          <cell r="C22" t="str">
            <v>是</v>
          </cell>
          <cell r="D22" t="str">
            <v>男</v>
          </cell>
          <cell r="E22">
            <v>29</v>
          </cell>
          <cell r="F22" t="str">
            <v>华南理工大学</v>
          </cell>
          <cell r="G22" t="str">
            <v>生物医学工程</v>
          </cell>
          <cell r="H22" t="str">
            <v>硕士研究生</v>
          </cell>
          <cell r="I22" t="str">
            <v>硕士</v>
          </cell>
          <cell r="P22">
            <v>18652043950</v>
          </cell>
          <cell r="Q22" t="str">
            <v>yzli1995@163.com</v>
          </cell>
          <cell r="R22" t="str">
            <v>检验岗2</v>
          </cell>
          <cell r="S22" t="str">
            <v>三水室</v>
          </cell>
          <cell r="U22">
            <v>119</v>
          </cell>
        </row>
        <row r="23">
          <cell r="A23" t="str">
            <v>彭伟航</v>
          </cell>
          <cell r="B23">
            <v>205</v>
          </cell>
          <cell r="C23" t="str">
            <v>是</v>
          </cell>
          <cell r="D23" t="str">
            <v>男</v>
          </cell>
          <cell r="E23">
            <v>25</v>
          </cell>
          <cell r="F23" t="str">
            <v>深圳大学</v>
          </cell>
          <cell r="G23" t="str">
            <v>生物医学工程</v>
          </cell>
          <cell r="H23" t="str">
            <v>硕士研究生</v>
          </cell>
          <cell r="I23" t="str">
            <v>硕士</v>
          </cell>
          <cell r="P23">
            <v>15218159632</v>
          </cell>
          <cell r="Q23" t="str">
            <v>1693932593@qq.com</v>
          </cell>
          <cell r="R23" t="str">
            <v>检验岗2</v>
          </cell>
          <cell r="S23" t="str">
            <v>三水室</v>
          </cell>
          <cell r="U23">
            <v>41</v>
          </cell>
        </row>
        <row r="24">
          <cell r="A24" t="str">
            <v>袁炯鹏</v>
          </cell>
          <cell r="B24">
            <v>206</v>
          </cell>
          <cell r="D24" t="str">
            <v>男</v>
          </cell>
          <cell r="E24">
            <v>25</v>
          </cell>
          <cell r="F24" t="str">
            <v>广东工业大学</v>
          </cell>
          <cell r="G24" t="str">
            <v>化学工程与技术（制药工程）</v>
          </cell>
          <cell r="H24" t="str">
            <v>硕士研究生</v>
          </cell>
          <cell r="I24" t="str">
            <v>硕士</v>
          </cell>
          <cell r="P24">
            <v>13531461946</v>
          </cell>
          <cell r="Q24" t="str">
            <v>yuanjiongpeng@qq.com</v>
          </cell>
          <cell r="R24" t="str">
            <v>检验岗2</v>
          </cell>
          <cell r="S24" t="str">
            <v>三水室</v>
          </cell>
          <cell r="U24">
            <v>150</v>
          </cell>
        </row>
        <row r="25">
          <cell r="A25" t="str">
            <v>姚顺</v>
          </cell>
          <cell r="B25">
            <v>207</v>
          </cell>
          <cell r="C25" t="str">
            <v>是</v>
          </cell>
          <cell r="D25" t="str">
            <v>男</v>
          </cell>
          <cell r="E25">
            <v>24</v>
          </cell>
          <cell r="F25" t="str">
            <v>香港中文大学</v>
          </cell>
          <cell r="G25" t="str">
            <v>分析化学</v>
          </cell>
          <cell r="H25" t="str">
            <v>硕士研究生</v>
          </cell>
          <cell r="I25" t="str">
            <v>硕士</v>
          </cell>
          <cell r="P25">
            <v>13668954103</v>
          </cell>
          <cell r="Q25" t="str">
            <v>shunyao1215@163.com</v>
          </cell>
          <cell r="R25" t="str">
            <v>检验岗2</v>
          </cell>
          <cell r="S25" t="str">
            <v>三水室</v>
          </cell>
          <cell r="U25">
            <v>191</v>
          </cell>
        </row>
        <row r="26">
          <cell r="A26" t="str">
            <v>梁佩云</v>
          </cell>
          <cell r="B26">
            <v>208</v>
          </cell>
          <cell r="D26" t="str">
            <v>女</v>
          </cell>
          <cell r="E26">
            <v>25</v>
          </cell>
          <cell r="F26" t="str">
            <v>广东工业大学</v>
          </cell>
          <cell r="G26" t="str">
            <v>制药工程</v>
          </cell>
          <cell r="H26" t="str">
            <v>硕士研究生</v>
          </cell>
          <cell r="I26" t="str">
            <v>硕士</v>
          </cell>
          <cell r="P26">
            <v>18316630180</v>
          </cell>
          <cell r="Q26" t="str">
            <v>192830634@qq.com</v>
          </cell>
          <cell r="R26" t="str">
            <v>检验岗2</v>
          </cell>
          <cell r="S26" t="str">
            <v>三水室</v>
          </cell>
          <cell r="U26">
            <v>223</v>
          </cell>
        </row>
        <row r="27">
          <cell r="A27" t="str">
            <v>陈志华</v>
          </cell>
          <cell r="B27">
            <v>209</v>
          </cell>
          <cell r="C27" t="str">
            <v>是</v>
          </cell>
          <cell r="D27" t="str">
            <v>男</v>
          </cell>
          <cell r="E27">
            <v>27</v>
          </cell>
          <cell r="F27" t="str">
            <v>广东工业大学</v>
          </cell>
          <cell r="G27" t="str">
            <v>化学工程</v>
          </cell>
          <cell r="H27" t="str">
            <v>硕士研究生</v>
          </cell>
          <cell r="I27" t="str">
            <v>硕士</v>
          </cell>
          <cell r="P27">
            <v>13104893382</v>
          </cell>
          <cell r="Q27" t="str">
            <v>743642599@qq.com</v>
          </cell>
          <cell r="R27" t="str">
            <v>检验岗2</v>
          </cell>
          <cell r="S27" t="str">
            <v>三水室</v>
          </cell>
          <cell r="U27">
            <v>256</v>
          </cell>
        </row>
        <row r="28">
          <cell r="A28" t="str">
            <v>周凯皓</v>
          </cell>
          <cell r="B28">
            <v>210</v>
          </cell>
          <cell r="D28" t="str">
            <v>男</v>
          </cell>
          <cell r="E28">
            <v>27</v>
          </cell>
          <cell r="F28" t="str">
            <v>广东工业大学</v>
          </cell>
          <cell r="G28" t="str">
            <v>化学工程</v>
          </cell>
          <cell r="H28" t="str">
            <v>硕士研究生</v>
          </cell>
          <cell r="I28" t="str">
            <v>硕士</v>
          </cell>
          <cell r="P28">
            <v>15915939230</v>
          </cell>
          <cell r="Q28" t="str">
            <v>2647411978@qq.com</v>
          </cell>
          <cell r="R28" t="str">
            <v>检验岗2</v>
          </cell>
          <cell r="S28" t="str">
            <v>三水室</v>
          </cell>
          <cell r="U28">
            <v>290</v>
          </cell>
        </row>
        <row r="29">
          <cell r="A29" t="str">
            <v>黄莹</v>
          </cell>
          <cell r="B29">
            <v>211</v>
          </cell>
          <cell r="D29" t="str">
            <v>女</v>
          </cell>
          <cell r="E29">
            <v>27</v>
          </cell>
          <cell r="F29" t="str">
            <v>广东工业大学</v>
          </cell>
          <cell r="G29" t="str">
            <v>化学工程</v>
          </cell>
          <cell r="H29" t="str">
            <v>硕士研究生</v>
          </cell>
          <cell r="I29" t="str">
            <v>硕士</v>
          </cell>
          <cell r="N29" t="str">
            <v>共青团员</v>
          </cell>
          <cell r="P29">
            <v>13826550752</v>
          </cell>
          <cell r="Q29" t="str">
            <v>610718570@qq.com</v>
          </cell>
          <cell r="R29" t="str">
            <v>检验岗2</v>
          </cell>
          <cell r="S29" t="str">
            <v>三水室</v>
          </cell>
          <cell r="U29">
            <v>308</v>
          </cell>
        </row>
        <row r="30">
          <cell r="A30" t="str">
            <v>王延飞</v>
          </cell>
          <cell r="B30">
            <v>212</v>
          </cell>
          <cell r="C30" t="str">
            <v>是</v>
          </cell>
          <cell r="D30" t="str">
            <v>女</v>
          </cell>
          <cell r="E30">
            <v>29</v>
          </cell>
          <cell r="F30" t="str">
            <v>东南大学</v>
          </cell>
          <cell r="G30" t="str">
            <v>材料与化工</v>
          </cell>
          <cell r="H30" t="str">
            <v>硕士研究生</v>
          </cell>
          <cell r="I30" t="str">
            <v>硕士</v>
          </cell>
          <cell r="P30">
            <v>18779371752</v>
          </cell>
          <cell r="Q30" t="str">
            <v>yfwang0628@163.com</v>
          </cell>
          <cell r="R30" t="str">
            <v>检验岗2</v>
          </cell>
          <cell r="S30" t="str">
            <v>三水室</v>
          </cell>
          <cell r="U30">
            <v>39</v>
          </cell>
        </row>
        <row r="31">
          <cell r="A31" t="str">
            <v>蔡美芹</v>
          </cell>
          <cell r="B31">
            <v>213</v>
          </cell>
          <cell r="C31" t="str">
            <v>是</v>
          </cell>
          <cell r="D31" t="str">
            <v>女</v>
          </cell>
          <cell r="E31">
            <v>29</v>
          </cell>
          <cell r="F31" t="str">
            <v>福州大学</v>
          </cell>
          <cell r="G31" t="str">
            <v>物理化学</v>
          </cell>
          <cell r="H31" t="str">
            <v>硕士研究生</v>
          </cell>
          <cell r="I31" t="str">
            <v>硕士</v>
          </cell>
          <cell r="N31" t="str">
            <v>共青团员</v>
          </cell>
          <cell r="P31">
            <v>18359100927</v>
          </cell>
          <cell r="Q31" t="str">
            <v>1727333841@qq.com</v>
          </cell>
          <cell r="R31" t="str">
            <v>检验岗2</v>
          </cell>
          <cell r="S31" t="str">
            <v>三水室</v>
          </cell>
          <cell r="U31">
            <v>356</v>
          </cell>
        </row>
        <row r="32">
          <cell r="A32" t="str">
            <v>曾晓君</v>
          </cell>
          <cell r="B32">
            <v>214</v>
          </cell>
          <cell r="C32" t="str">
            <v>是</v>
          </cell>
          <cell r="D32" t="str">
            <v>女</v>
          </cell>
          <cell r="E32">
            <v>38</v>
          </cell>
          <cell r="F32" t="str">
            <v>暨南大学</v>
          </cell>
          <cell r="G32" t="str">
            <v>有机化学</v>
          </cell>
          <cell r="H32" t="str">
            <v>硕士研究生</v>
          </cell>
          <cell r="I32" t="str">
            <v>硕士</v>
          </cell>
          <cell r="N32" t="str">
            <v>中共党员</v>
          </cell>
          <cell r="O32" t="str">
            <v>医疗器械高级工程师</v>
          </cell>
          <cell r="P32">
            <v>13925383214</v>
          </cell>
          <cell r="Q32" t="str">
            <v>1079724437@qq.com</v>
          </cell>
          <cell r="R32" t="str">
            <v>检验岗2</v>
          </cell>
          <cell r="S32" t="str">
            <v>三水室</v>
          </cell>
          <cell r="U32">
            <v>495</v>
          </cell>
        </row>
        <row r="33">
          <cell r="A33" t="str">
            <v>秦蔚</v>
          </cell>
          <cell r="B33">
            <v>215</v>
          </cell>
          <cell r="D33" t="str">
            <v>女</v>
          </cell>
          <cell r="E33">
            <v>29</v>
          </cell>
          <cell r="F33" t="str">
            <v>中山大学</v>
          </cell>
          <cell r="G33" t="str">
            <v>化学工程</v>
          </cell>
          <cell r="H33" t="str">
            <v>硕士研究生</v>
          </cell>
          <cell r="I33" t="str">
            <v>硕士</v>
          </cell>
          <cell r="P33">
            <v>13823095563</v>
          </cell>
          <cell r="Q33" t="str">
            <v>qinwly@163.com</v>
          </cell>
          <cell r="R33" t="str">
            <v>检验岗2</v>
          </cell>
          <cell r="S33" t="str">
            <v>三水室</v>
          </cell>
          <cell r="U33">
            <v>543</v>
          </cell>
        </row>
        <row r="34">
          <cell r="A34" t="str">
            <v>王海洋</v>
          </cell>
          <cell r="B34">
            <v>301</v>
          </cell>
          <cell r="D34" t="str">
            <v>男</v>
          </cell>
          <cell r="E34">
            <v>34</v>
          </cell>
          <cell r="F34" t="str">
            <v>九州工业大学</v>
          </cell>
          <cell r="G34" t="str">
            <v>生命体</v>
          </cell>
          <cell r="H34" t="str">
            <v>博士研究生</v>
          </cell>
          <cell r="I34" t="str">
            <v>博士</v>
          </cell>
          <cell r="P34">
            <v>17801052589</v>
          </cell>
          <cell r="Q34" t="str">
            <v>17801052589@163.com</v>
          </cell>
          <cell r="R34" t="str">
            <v>检验岗3</v>
          </cell>
          <cell r="S34" t="str">
            <v>深圳室</v>
          </cell>
          <cell r="U34">
            <v>156</v>
          </cell>
        </row>
        <row r="35">
          <cell r="A35" t="str">
            <v>李帅</v>
          </cell>
          <cell r="B35">
            <v>302</v>
          </cell>
          <cell r="C35" t="str">
            <v>是</v>
          </cell>
          <cell r="D35" t="str">
            <v>男</v>
          </cell>
          <cell r="E35">
            <v>27</v>
          </cell>
          <cell r="F35" t="str">
            <v>江西理工大学</v>
          </cell>
          <cell r="G35" t="str">
            <v>机械工程</v>
          </cell>
          <cell r="H35" t="str">
            <v>硕士研究生</v>
          </cell>
          <cell r="I35" t="str">
            <v>硕士</v>
          </cell>
          <cell r="N35" t="str">
            <v>中共党员</v>
          </cell>
          <cell r="P35">
            <v>15779609038</v>
          </cell>
          <cell r="Q35" t="str">
            <v>1370185360@qq.com</v>
          </cell>
          <cell r="R35" t="str">
            <v>检验岗3</v>
          </cell>
          <cell r="S35" t="str">
            <v>深圳室</v>
          </cell>
          <cell r="U35">
            <v>161</v>
          </cell>
        </row>
        <row r="36">
          <cell r="A36" t="str">
            <v>罗丽君</v>
          </cell>
          <cell r="B36">
            <v>303</v>
          </cell>
          <cell r="D36" t="str">
            <v>女</v>
          </cell>
          <cell r="E36">
            <v>25</v>
          </cell>
          <cell r="F36" t="str">
            <v>云南大学</v>
          </cell>
          <cell r="G36" t="str">
            <v>生物医学工程</v>
          </cell>
          <cell r="H36" t="str">
            <v>硕士研究生</v>
          </cell>
          <cell r="I36" t="str">
            <v>硕士</v>
          </cell>
          <cell r="N36" t="str">
            <v>共青团员</v>
          </cell>
          <cell r="P36">
            <v>13368658960</v>
          </cell>
          <cell r="Q36" t="str">
            <v>1211918264@qq.com</v>
          </cell>
          <cell r="R36" t="str">
            <v>检验岗3</v>
          </cell>
          <cell r="S36" t="str">
            <v>深圳室</v>
          </cell>
          <cell r="U36">
            <v>270</v>
          </cell>
        </row>
        <row r="37">
          <cell r="A37" t="str">
            <v>庄文轩</v>
          </cell>
          <cell r="B37">
            <v>304</v>
          </cell>
          <cell r="D37" t="str">
            <v>男</v>
          </cell>
          <cell r="E37">
            <v>25</v>
          </cell>
          <cell r="F37" t="str">
            <v>深圳大学</v>
          </cell>
          <cell r="G37" t="str">
            <v>生物医学工程</v>
          </cell>
          <cell r="H37" t="str">
            <v>硕士研究生</v>
          </cell>
          <cell r="I37" t="str">
            <v>硕士</v>
          </cell>
          <cell r="P37">
            <v>13133539667</v>
          </cell>
          <cell r="Q37" t="str">
            <v>1151077014@qq.com</v>
          </cell>
          <cell r="R37" t="str">
            <v>检验岗3</v>
          </cell>
          <cell r="S37" t="str">
            <v>深圳室</v>
          </cell>
          <cell r="U37">
            <v>354</v>
          </cell>
        </row>
        <row r="38">
          <cell r="A38" t="str">
            <v>谢奕浩</v>
          </cell>
          <cell r="B38">
            <v>305</v>
          </cell>
          <cell r="C38" t="str">
            <v>是</v>
          </cell>
          <cell r="D38" t="str">
            <v>男</v>
          </cell>
          <cell r="E38">
            <v>30</v>
          </cell>
          <cell r="F38" t="str">
            <v>五邑大学</v>
          </cell>
          <cell r="G38" t="str">
            <v>机械工程</v>
          </cell>
          <cell r="H38" t="str">
            <v>硕士研究生</v>
          </cell>
          <cell r="I38" t="str">
            <v>硕士</v>
          </cell>
          <cell r="P38">
            <v>18922363022</v>
          </cell>
          <cell r="Q38" t="str">
            <v>744309128@qq.com</v>
          </cell>
          <cell r="R38" t="str">
            <v>检验岗3</v>
          </cell>
          <cell r="S38" t="str">
            <v>深圳室</v>
          </cell>
          <cell r="U38">
            <v>558</v>
          </cell>
        </row>
        <row r="39">
          <cell r="A39" t="str">
            <v>黄天荣</v>
          </cell>
          <cell r="B39">
            <v>306</v>
          </cell>
          <cell r="C39" t="str">
            <v>是</v>
          </cell>
          <cell r="D39" t="str">
            <v>男</v>
          </cell>
          <cell r="E39">
            <v>24</v>
          </cell>
          <cell r="F39" t="str">
            <v>华南农业大学</v>
          </cell>
          <cell r="G39" t="str">
            <v>自动化</v>
          </cell>
          <cell r="H39" t="str">
            <v>硕士研究生</v>
          </cell>
          <cell r="I39" t="str">
            <v>硕士</v>
          </cell>
          <cell r="N39" t="str">
            <v>中共党员</v>
          </cell>
          <cell r="P39">
            <v>18171110491</v>
          </cell>
          <cell r="Q39" t="str">
            <v>1593299193@qq.com</v>
          </cell>
          <cell r="R39" t="str">
            <v>检验岗3</v>
          </cell>
          <cell r="S39" t="str">
            <v>深圳室</v>
          </cell>
          <cell r="U39">
            <v>668</v>
          </cell>
        </row>
        <row r="40">
          <cell r="A40" t="str">
            <v>窦世霖</v>
          </cell>
          <cell r="B40">
            <v>307</v>
          </cell>
          <cell r="C40" t="str">
            <v>是</v>
          </cell>
          <cell r="D40" t="str">
            <v>男</v>
          </cell>
          <cell r="E40">
            <v>23</v>
          </cell>
          <cell r="F40" t="str">
            <v>深圳大学</v>
          </cell>
          <cell r="G40" t="str">
            <v>机械工程</v>
          </cell>
          <cell r="H40" t="str">
            <v>硕士研究生</v>
          </cell>
          <cell r="I40" t="str">
            <v>硕士</v>
          </cell>
          <cell r="N40" t="str">
            <v>中共党员</v>
          </cell>
          <cell r="P40">
            <v>13029554882</v>
          </cell>
          <cell r="Q40" t="str">
            <v>doushilin2022@email.szu.edu.cn</v>
          </cell>
          <cell r="R40" t="str">
            <v>检验岗3</v>
          </cell>
          <cell r="S40" t="str">
            <v>深圳室</v>
          </cell>
          <cell r="U40">
            <v>680</v>
          </cell>
        </row>
        <row r="41">
          <cell r="A41" t="str">
            <v>梁诗桦</v>
          </cell>
          <cell r="B41">
            <v>308</v>
          </cell>
          <cell r="C41" t="str">
            <v>是</v>
          </cell>
          <cell r="D41" t="str">
            <v>女</v>
          </cell>
          <cell r="E41">
            <v>23</v>
          </cell>
          <cell r="F41" t="str">
            <v>香港城市大学</v>
          </cell>
          <cell r="G41" t="str">
            <v>生物医学工程</v>
          </cell>
          <cell r="H41" t="str">
            <v>硕士研究生</v>
          </cell>
          <cell r="I41" t="str">
            <v>硕士</v>
          </cell>
          <cell r="N41" t="str">
            <v>中共党员</v>
          </cell>
          <cell r="P41">
            <v>13512762593</v>
          </cell>
          <cell r="Q41" t="str">
            <v>l13512762593@163.com</v>
          </cell>
          <cell r="R41" t="str">
            <v>检验岗3</v>
          </cell>
          <cell r="S41" t="str">
            <v>深圳室</v>
          </cell>
          <cell r="U41">
            <v>681</v>
          </cell>
        </row>
        <row r="42">
          <cell r="A42" t="str">
            <v>刘云龙</v>
          </cell>
          <cell r="B42">
            <v>309</v>
          </cell>
          <cell r="D42" t="str">
            <v>男</v>
          </cell>
          <cell r="E42">
            <v>25</v>
          </cell>
          <cell r="F42" t="str">
            <v>昆明理工大学</v>
          </cell>
          <cell r="G42" t="str">
            <v>机械工程</v>
          </cell>
          <cell r="H42" t="str">
            <v>硕士研究生</v>
          </cell>
          <cell r="I42" t="str">
            <v>硕士</v>
          </cell>
          <cell r="P42">
            <v>18008859540</v>
          </cell>
          <cell r="Q42" t="str">
            <v>1454974985@qq.com</v>
          </cell>
          <cell r="R42" t="str">
            <v>检验岗3</v>
          </cell>
          <cell r="S42" t="str">
            <v>深圳室</v>
          </cell>
          <cell r="U42">
            <v>682</v>
          </cell>
        </row>
        <row r="43">
          <cell r="A43" t="str">
            <v>林敏</v>
          </cell>
          <cell r="B43">
            <v>401</v>
          </cell>
          <cell r="C43" t="str">
            <v>是</v>
          </cell>
          <cell r="D43" t="str">
            <v>女</v>
          </cell>
          <cell r="E43">
            <v>27</v>
          </cell>
          <cell r="F43" t="str">
            <v>华南农业大学</v>
          </cell>
          <cell r="G43" t="str">
            <v>兽医</v>
          </cell>
          <cell r="H43" t="str">
            <v>硕士研究生</v>
          </cell>
          <cell r="I43" t="str">
            <v>硕士</v>
          </cell>
          <cell r="O43" t="str">
            <v>执业兽医师</v>
          </cell>
          <cell r="P43">
            <v>18666160626</v>
          </cell>
          <cell r="Q43" t="str">
            <v>lemonlamm@163.com</v>
          </cell>
          <cell r="R43" t="str">
            <v>检验岗4</v>
          </cell>
          <cell r="S43" t="str">
            <v>生物室</v>
          </cell>
          <cell r="U43">
            <v>18</v>
          </cell>
        </row>
        <row r="44">
          <cell r="A44" t="str">
            <v>钟志颖</v>
          </cell>
          <cell r="B44">
            <v>402</v>
          </cell>
          <cell r="C44" t="str">
            <v>是</v>
          </cell>
          <cell r="D44" t="str">
            <v>男</v>
          </cell>
          <cell r="E44">
            <v>28</v>
          </cell>
          <cell r="F44" t="str">
            <v>暨南大学</v>
          </cell>
          <cell r="G44" t="str">
            <v>药学（微生物与生化药学）</v>
          </cell>
          <cell r="H44" t="str">
            <v>硕士研究生</v>
          </cell>
          <cell r="I44" t="str">
            <v>硕士</v>
          </cell>
          <cell r="P44">
            <v>15767018762</v>
          </cell>
          <cell r="Q44" t="str">
            <v>15767018762@163.com</v>
          </cell>
          <cell r="R44" t="str">
            <v>检验岗4</v>
          </cell>
          <cell r="S44" t="str">
            <v>生物室</v>
          </cell>
          <cell r="U44">
            <v>21</v>
          </cell>
        </row>
        <row r="45">
          <cell r="A45" t="str">
            <v>谢诗韵</v>
          </cell>
          <cell r="B45">
            <v>403</v>
          </cell>
          <cell r="C45" t="str">
            <v>是</v>
          </cell>
          <cell r="D45" t="str">
            <v>女</v>
          </cell>
          <cell r="E45">
            <v>25</v>
          </cell>
          <cell r="F45" t="str">
            <v>广州医科大学</v>
          </cell>
          <cell r="G45" t="str">
            <v>基础医学</v>
          </cell>
          <cell r="H45" t="str">
            <v>硕士研究生</v>
          </cell>
          <cell r="I45" t="str">
            <v>硕士</v>
          </cell>
          <cell r="O45" t="str">
            <v>初级临床医学检验技术</v>
          </cell>
          <cell r="P45">
            <v>15622717465</v>
          </cell>
          <cell r="Q45" t="str">
            <v>1477694668@qq.com</v>
          </cell>
          <cell r="R45" t="str">
            <v>检验岗4</v>
          </cell>
          <cell r="S45" t="str">
            <v>生物室</v>
          </cell>
          <cell r="U45">
            <v>23</v>
          </cell>
        </row>
        <row r="46">
          <cell r="A46" t="str">
            <v>苟媛媛</v>
          </cell>
          <cell r="B46">
            <v>404</v>
          </cell>
          <cell r="D46" t="str">
            <v>女</v>
          </cell>
          <cell r="E46">
            <v>26</v>
          </cell>
          <cell r="F46" t="str">
            <v>华南理工大学</v>
          </cell>
          <cell r="G46" t="str">
            <v>药学</v>
          </cell>
          <cell r="H46" t="str">
            <v>硕士研究生</v>
          </cell>
          <cell r="I46" t="str">
            <v>硕士</v>
          </cell>
          <cell r="N46" t="str">
            <v>中共党员</v>
          </cell>
          <cell r="P46">
            <v>15384416088</v>
          </cell>
          <cell r="Q46" t="str">
            <v>gouyuany@126.com</v>
          </cell>
          <cell r="R46" t="str">
            <v>检验岗4</v>
          </cell>
          <cell r="S46" t="str">
            <v>生物室</v>
          </cell>
          <cell r="U46">
            <v>65</v>
          </cell>
        </row>
        <row r="47">
          <cell r="A47" t="str">
            <v>张恬源</v>
          </cell>
          <cell r="B47">
            <v>405</v>
          </cell>
          <cell r="D47" t="str">
            <v>女</v>
          </cell>
          <cell r="E47">
            <v>26</v>
          </cell>
          <cell r="F47" t="str">
            <v>中山大学</v>
          </cell>
          <cell r="G47" t="str">
            <v>药学</v>
          </cell>
          <cell r="H47" t="str">
            <v>硕士研究生</v>
          </cell>
          <cell r="I47" t="str">
            <v>硕士</v>
          </cell>
          <cell r="N47" t="str">
            <v>中共党员</v>
          </cell>
          <cell r="P47">
            <v>15694145876</v>
          </cell>
          <cell r="Q47" t="str">
            <v>zhangtianyuan86@163.com</v>
          </cell>
          <cell r="R47" t="str">
            <v>检验岗4</v>
          </cell>
          <cell r="S47" t="str">
            <v>生物室</v>
          </cell>
          <cell r="U47">
            <v>34</v>
          </cell>
        </row>
        <row r="48">
          <cell r="A48" t="str">
            <v>麦锦霞</v>
          </cell>
          <cell r="B48">
            <v>406</v>
          </cell>
          <cell r="D48" t="str">
            <v>女</v>
          </cell>
          <cell r="E48">
            <v>27</v>
          </cell>
          <cell r="F48" t="str">
            <v>南方医科大学</v>
          </cell>
          <cell r="G48" t="str">
            <v>药学</v>
          </cell>
          <cell r="H48" t="str">
            <v>硕士研究生</v>
          </cell>
          <cell r="I48" t="str">
            <v>硕士</v>
          </cell>
          <cell r="P48">
            <v>13536602885</v>
          </cell>
          <cell r="Q48" t="str">
            <v>2756050812@qq.com</v>
          </cell>
          <cell r="R48" t="str">
            <v>检验岗4</v>
          </cell>
          <cell r="S48" t="str">
            <v>生物室</v>
          </cell>
          <cell r="U48">
            <v>36</v>
          </cell>
        </row>
        <row r="49">
          <cell r="A49" t="str">
            <v>许洁秋</v>
          </cell>
          <cell r="B49">
            <v>407</v>
          </cell>
          <cell r="C49" t="str">
            <v>是</v>
          </cell>
          <cell r="D49" t="str">
            <v>女</v>
          </cell>
          <cell r="E49">
            <v>30</v>
          </cell>
          <cell r="F49" t="str">
            <v>华南农业大学</v>
          </cell>
          <cell r="G49" t="str">
            <v>兽医</v>
          </cell>
          <cell r="H49" t="str">
            <v>硕士研究生</v>
          </cell>
          <cell r="I49" t="str">
            <v>硕士</v>
          </cell>
          <cell r="O49" t="str">
            <v>执业兽医、大/小动物、特种设备R1、辐射岗位培训证</v>
          </cell>
          <cell r="P49">
            <v>15602305553</v>
          </cell>
          <cell r="Q49" t="str">
            <v>jockeyhsu@foxmail.com</v>
          </cell>
          <cell r="R49" t="str">
            <v>检验岗4</v>
          </cell>
          <cell r="S49" t="str">
            <v>生物室</v>
          </cell>
          <cell r="U49">
            <v>59</v>
          </cell>
        </row>
        <row r="50">
          <cell r="A50" t="str">
            <v>邓华林</v>
          </cell>
          <cell r="B50">
            <v>408</v>
          </cell>
          <cell r="C50" t="str">
            <v>是</v>
          </cell>
          <cell r="D50" t="str">
            <v>女</v>
          </cell>
          <cell r="E50">
            <v>28</v>
          </cell>
          <cell r="F50" t="str">
            <v>四川农业大学</v>
          </cell>
          <cell r="G50" t="str">
            <v>兽医学</v>
          </cell>
          <cell r="H50" t="str">
            <v>硕士研究生</v>
          </cell>
          <cell r="I50" t="str">
            <v>硕士</v>
          </cell>
          <cell r="O50" t="str">
            <v>PCR</v>
          </cell>
          <cell r="P50">
            <v>13982011765</v>
          </cell>
          <cell r="Q50" t="str">
            <v>13982011765@163.com</v>
          </cell>
          <cell r="R50" t="str">
            <v>检验岗4</v>
          </cell>
          <cell r="S50" t="str">
            <v>生物室</v>
          </cell>
          <cell r="U50">
            <v>62</v>
          </cell>
        </row>
        <row r="51">
          <cell r="A51" t="str">
            <v>陈国清</v>
          </cell>
          <cell r="B51">
            <v>409</v>
          </cell>
          <cell r="D51" t="str">
            <v>男</v>
          </cell>
          <cell r="E51">
            <v>27</v>
          </cell>
          <cell r="F51" t="str">
            <v>江西生物科技职业学院</v>
          </cell>
          <cell r="G51" t="str">
            <v>畜牧兽医</v>
          </cell>
          <cell r="J51" t="str">
            <v>西南大学</v>
          </cell>
          <cell r="K51" t="str">
            <v>动物医学</v>
          </cell>
          <cell r="L51" t="str">
            <v>本科</v>
          </cell>
          <cell r="O51" t="str">
            <v>执业兽医师、中级信息系统监理师</v>
          </cell>
          <cell r="P51">
            <v>13766305205</v>
          </cell>
          <cell r="Q51" t="str">
            <v>1570992328@qq.com</v>
          </cell>
          <cell r="R51" t="str">
            <v>检验岗4</v>
          </cell>
          <cell r="S51" t="str">
            <v>生物室</v>
          </cell>
          <cell r="U51">
            <v>64</v>
          </cell>
        </row>
        <row r="52">
          <cell r="A52" t="str">
            <v>吴雅琳</v>
          </cell>
          <cell r="B52">
            <v>410</v>
          </cell>
          <cell r="C52" t="str">
            <v>是</v>
          </cell>
          <cell r="D52" t="str">
            <v>女</v>
          </cell>
          <cell r="E52">
            <v>26</v>
          </cell>
          <cell r="F52" t="str">
            <v>山西农业大学</v>
          </cell>
          <cell r="G52" t="str">
            <v>兽医</v>
          </cell>
          <cell r="I52" t="str">
            <v>硕士</v>
          </cell>
          <cell r="N52" t="str">
            <v>中共党员</v>
          </cell>
          <cell r="O52" t="str">
            <v>执业兽医师</v>
          </cell>
          <cell r="P52">
            <v>13265186574</v>
          </cell>
          <cell r="Q52" t="str">
            <v>710890427@qq.com</v>
          </cell>
          <cell r="R52" t="str">
            <v>检验岗4</v>
          </cell>
          <cell r="S52" t="str">
            <v>生物室</v>
          </cell>
          <cell r="U52">
            <v>118</v>
          </cell>
        </row>
        <row r="53">
          <cell r="A53" t="str">
            <v>何诗彤</v>
          </cell>
          <cell r="B53">
            <v>411</v>
          </cell>
          <cell r="C53" t="str">
            <v>是</v>
          </cell>
          <cell r="D53" t="str">
            <v>女</v>
          </cell>
          <cell r="E53">
            <v>26</v>
          </cell>
          <cell r="F53" t="str">
            <v>南方医科大学</v>
          </cell>
          <cell r="G53" t="str">
            <v>免疫学</v>
          </cell>
          <cell r="H53" t="str">
            <v>硕士研究生</v>
          </cell>
          <cell r="I53" t="str">
            <v>硕士</v>
          </cell>
          <cell r="N53" t="str">
            <v>中共党员</v>
          </cell>
          <cell r="O53" t="str">
            <v>初级临床医学检验技师</v>
          </cell>
          <cell r="P53">
            <v>13711525700</v>
          </cell>
          <cell r="Q53" t="str">
            <v>1075478005@qq.com</v>
          </cell>
          <cell r="R53" t="str">
            <v>检验岗4</v>
          </cell>
          <cell r="S53" t="str">
            <v>生物室</v>
          </cell>
          <cell r="U53">
            <v>142</v>
          </cell>
        </row>
        <row r="54">
          <cell r="A54" t="str">
            <v>覃锦红</v>
          </cell>
          <cell r="B54">
            <v>412</v>
          </cell>
          <cell r="C54" t="str">
            <v>是</v>
          </cell>
          <cell r="D54" t="str">
            <v>女</v>
          </cell>
          <cell r="E54">
            <v>32</v>
          </cell>
          <cell r="F54" t="str">
            <v>暨南大学</v>
          </cell>
          <cell r="G54" t="str">
            <v>生物医药</v>
          </cell>
          <cell r="H54" t="str">
            <v>硕士研究生</v>
          </cell>
          <cell r="I54" t="str">
            <v>硕士</v>
          </cell>
          <cell r="P54">
            <v>13247667322</v>
          </cell>
          <cell r="Q54" t="str">
            <v>395760529@qq.com</v>
          </cell>
          <cell r="R54" t="str">
            <v>检验岗4</v>
          </cell>
          <cell r="S54" t="str">
            <v>生物室</v>
          </cell>
          <cell r="U54">
            <v>189</v>
          </cell>
        </row>
        <row r="55">
          <cell r="A55" t="str">
            <v>罗雪婷</v>
          </cell>
          <cell r="B55">
            <v>413</v>
          </cell>
          <cell r="C55" t="str">
            <v>是</v>
          </cell>
          <cell r="D55" t="str">
            <v>女</v>
          </cell>
          <cell r="E55">
            <v>37</v>
          </cell>
          <cell r="F55" t="str">
            <v>中山大学</v>
          </cell>
          <cell r="G55" t="str">
            <v>公共卫生</v>
          </cell>
          <cell r="H55" t="str">
            <v>硕士研究生</v>
          </cell>
          <cell r="I55" t="str">
            <v>硕士</v>
          </cell>
          <cell r="O55" t="str">
            <v>公共卫生医师、辐射证、日用化工工程师、公共卫生中级职称</v>
          </cell>
          <cell r="P55">
            <v>13760877343</v>
          </cell>
          <cell r="Q55" t="str">
            <v>371090912@qq.com</v>
          </cell>
          <cell r="R55" t="str">
            <v>检验岗4</v>
          </cell>
          <cell r="S55" t="str">
            <v>生物室</v>
          </cell>
          <cell r="U55">
            <v>199</v>
          </cell>
        </row>
        <row r="56">
          <cell r="A56" t="str">
            <v>朱聪</v>
          </cell>
          <cell r="B56">
            <v>414</v>
          </cell>
          <cell r="C56" t="str">
            <v>是</v>
          </cell>
          <cell r="D56" t="str">
            <v>女</v>
          </cell>
          <cell r="E56">
            <v>35</v>
          </cell>
          <cell r="F56" t="str">
            <v>中山大学</v>
          </cell>
          <cell r="G56" t="str">
            <v>药学</v>
          </cell>
          <cell r="H56" t="str">
            <v>硕士研究生</v>
          </cell>
          <cell r="I56" t="str">
            <v>硕士</v>
          </cell>
          <cell r="P56">
            <v>18011700609</v>
          </cell>
          <cell r="Q56" t="str">
            <v>czhu@lupengbio.com</v>
          </cell>
          <cell r="R56" t="str">
            <v>检验岗4</v>
          </cell>
          <cell r="S56" t="str">
            <v>生物室</v>
          </cell>
          <cell r="U56">
            <v>201</v>
          </cell>
        </row>
        <row r="57">
          <cell r="A57" t="str">
            <v>陈娱颖</v>
          </cell>
          <cell r="B57">
            <v>415</v>
          </cell>
          <cell r="C57" t="str">
            <v>是</v>
          </cell>
          <cell r="D57" t="str">
            <v>女</v>
          </cell>
          <cell r="E57">
            <v>30</v>
          </cell>
          <cell r="F57" t="str">
            <v>广东药科大学</v>
          </cell>
          <cell r="G57" t="str">
            <v>中药学</v>
          </cell>
          <cell r="H57" t="str">
            <v>本科</v>
          </cell>
          <cell r="I57" t="str">
            <v>学士</v>
          </cell>
          <cell r="O57" t="str">
            <v>执业药师、中药师初级</v>
          </cell>
          <cell r="P57">
            <v>13728081309</v>
          </cell>
          <cell r="Q57" t="str">
            <v>cyy247xo@qq.com</v>
          </cell>
          <cell r="R57" t="str">
            <v>检验岗4</v>
          </cell>
          <cell r="S57" t="str">
            <v>生物室</v>
          </cell>
          <cell r="U57">
            <v>490</v>
          </cell>
        </row>
        <row r="58">
          <cell r="A58" t="str">
            <v>陈丽萍</v>
          </cell>
          <cell r="B58">
            <v>501</v>
          </cell>
          <cell r="C58" t="str">
            <v>是</v>
          </cell>
          <cell r="D58" t="str">
            <v>女</v>
          </cell>
          <cell r="E58">
            <v>31</v>
          </cell>
          <cell r="F58" t="str">
            <v>广州医科大学</v>
          </cell>
          <cell r="G58" t="str">
            <v>内科学</v>
          </cell>
          <cell r="H58" t="str">
            <v>博士研究生</v>
          </cell>
          <cell r="I58" t="str">
            <v>博士</v>
          </cell>
          <cell r="N58" t="str">
            <v>中共党员</v>
          </cell>
          <cell r="P58">
            <v>13719489874</v>
          </cell>
          <cell r="Q58" t="str">
            <v>chenlipingchan@163.com</v>
          </cell>
          <cell r="R58" t="str">
            <v>研究岗</v>
          </cell>
          <cell r="S58" t="str">
            <v>安全室</v>
          </cell>
          <cell r="U58">
            <v>52</v>
          </cell>
        </row>
        <row r="59">
          <cell r="A59" t="str">
            <v>刘志远</v>
          </cell>
          <cell r="B59">
            <v>502</v>
          </cell>
          <cell r="C59" t="str">
            <v>是</v>
          </cell>
          <cell r="D59" t="str">
            <v>男</v>
          </cell>
          <cell r="E59">
            <v>33</v>
          </cell>
          <cell r="F59" t="str">
            <v>大连理工大学</v>
          </cell>
          <cell r="G59" t="str">
            <v>环境科学</v>
          </cell>
          <cell r="H59" t="str">
            <v>博士研究生</v>
          </cell>
          <cell r="I59" t="str">
            <v>博士</v>
          </cell>
          <cell r="N59" t="str">
            <v>共青团员</v>
          </cell>
          <cell r="P59">
            <v>13052270358</v>
          </cell>
          <cell r="Q59" t="str">
            <v>1085644418@qq.com</v>
          </cell>
          <cell r="R59" t="str">
            <v>研究岗</v>
          </cell>
          <cell r="S59" t="str">
            <v>安全室</v>
          </cell>
          <cell r="U59">
            <v>198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cords"/>
      <sheetName val="Sum"/>
      <sheetName val="detail"/>
    </sheetNames>
    <sheetDataSet>
      <sheetData sheetId="0"/>
      <sheetData sheetId="1"/>
      <sheetData sheetId="2">
        <row r="3">
          <cell r="B3" t="str">
            <v>熊林</v>
          </cell>
          <cell r="C3" t="str">
            <v>检验岗1</v>
          </cell>
          <cell r="D3" t="str">
            <v>10-3</v>
          </cell>
        </row>
        <row r="4">
          <cell r="B4" t="str">
            <v>石梦</v>
          </cell>
          <cell r="C4" t="str">
            <v>检验岗1</v>
          </cell>
          <cell r="D4" t="str">
            <v>10-2</v>
          </cell>
        </row>
        <row r="5">
          <cell r="B5" t="str">
            <v>洪伟滨</v>
          </cell>
          <cell r="C5" t="str">
            <v>检验岗1</v>
          </cell>
          <cell r="D5" t="str">
            <v>10-5</v>
          </cell>
        </row>
        <row r="6">
          <cell r="B6" t="str">
            <v>于蒙蒙</v>
          </cell>
          <cell r="C6" t="str">
            <v>检验岗1</v>
          </cell>
          <cell r="D6" t="str">
            <v>10-4</v>
          </cell>
        </row>
        <row r="7">
          <cell r="B7" t="str">
            <v>陈家春</v>
          </cell>
          <cell r="C7" t="str">
            <v>检验岗1</v>
          </cell>
          <cell r="D7" t="str">
            <v>10-1</v>
          </cell>
        </row>
        <row r="8">
          <cell r="B8" t="str">
            <v>王欣灿</v>
          </cell>
          <cell r="C8" t="str">
            <v>检验岗2</v>
          </cell>
          <cell r="D8">
            <v>20</v>
          </cell>
        </row>
        <row r="9">
          <cell r="B9" t="str">
            <v>李有镇</v>
          </cell>
          <cell r="C9" t="str">
            <v>检验岗2</v>
          </cell>
          <cell r="D9" t="str">
            <v>20-2</v>
          </cell>
        </row>
        <row r="10">
          <cell r="B10" t="str">
            <v>王延飞</v>
          </cell>
          <cell r="C10" t="str">
            <v>检验岗2</v>
          </cell>
          <cell r="D10" t="str">
            <v>20-3</v>
          </cell>
        </row>
        <row r="11">
          <cell r="B11" t="str">
            <v>陈志华</v>
          </cell>
          <cell r="C11" t="str">
            <v>检验岗2</v>
          </cell>
          <cell r="D11" t="str">
            <v>20-4</v>
          </cell>
        </row>
        <row r="12">
          <cell r="B12" t="str">
            <v>曾晓君</v>
          </cell>
          <cell r="C12" t="str">
            <v>检验岗2</v>
          </cell>
          <cell r="D12" t="str">
            <v>20-1</v>
          </cell>
        </row>
        <row r="13">
          <cell r="B13" t="str">
            <v>窦世霖</v>
          </cell>
          <cell r="C13" t="str">
            <v>检验岗3</v>
          </cell>
          <cell r="D13" t="str">
            <v>30-2</v>
          </cell>
        </row>
        <row r="14">
          <cell r="B14" t="str">
            <v>谢奕浩</v>
          </cell>
          <cell r="C14" t="str">
            <v>检验岗3</v>
          </cell>
          <cell r="D14" t="str">
            <v>30-1</v>
          </cell>
        </row>
        <row r="15">
          <cell r="B15" t="str">
            <v>梁诗桦</v>
          </cell>
          <cell r="C15" t="str">
            <v>检验岗3</v>
          </cell>
          <cell r="D15" t="str">
            <v>30-3</v>
          </cell>
        </row>
        <row r="16">
          <cell r="B16" t="str">
            <v>陈国清</v>
          </cell>
          <cell r="C16" t="str">
            <v>检验岗4</v>
          </cell>
          <cell r="D16">
            <v>40</v>
          </cell>
        </row>
        <row r="17">
          <cell r="B17" t="str">
            <v>许洁秋</v>
          </cell>
          <cell r="C17" t="str">
            <v>检验岗4</v>
          </cell>
          <cell r="D17">
            <v>40</v>
          </cell>
        </row>
        <row r="18">
          <cell r="B18" t="str">
            <v>陈娱颖</v>
          </cell>
          <cell r="C18" t="str">
            <v>检验岗4</v>
          </cell>
          <cell r="D18">
            <v>40</v>
          </cell>
        </row>
        <row r="19">
          <cell r="B19" t="str">
            <v>吴雅琳</v>
          </cell>
          <cell r="C19" t="str">
            <v>检验岗4</v>
          </cell>
          <cell r="D19">
            <v>40</v>
          </cell>
        </row>
        <row r="20">
          <cell r="B20" t="str">
            <v>覃锦红</v>
          </cell>
          <cell r="C20" t="str">
            <v>检验岗4</v>
          </cell>
          <cell r="D20">
            <v>40</v>
          </cell>
        </row>
        <row r="21">
          <cell r="B21" t="str">
            <v>刘志远</v>
          </cell>
          <cell r="C21" t="str">
            <v>研究岗</v>
          </cell>
          <cell r="D21" t="str">
            <v>50-1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O15" sqref="O15"/>
    </sheetView>
  </sheetViews>
  <sheetFormatPr defaultRowHeight="20.25"/>
  <cols>
    <col min="1" max="1" width="5.875" style="10" customWidth="1"/>
    <col min="2" max="2" width="11.375" style="10" customWidth="1"/>
    <col min="3" max="3" width="8.75" style="10" customWidth="1"/>
    <col min="4" max="4" width="8.125" style="10" customWidth="1"/>
    <col min="5" max="5" width="6.5" style="10" customWidth="1"/>
    <col min="6" max="6" width="6.375" style="10" customWidth="1"/>
    <col min="7" max="7" width="6.5" style="10" customWidth="1"/>
    <col min="8" max="8" width="6.25" style="10" customWidth="1"/>
    <col min="9" max="9" width="15.75" style="10" customWidth="1"/>
    <col min="10" max="10" width="16.125" style="10" customWidth="1"/>
    <col min="11" max="11" width="13.75" style="10" customWidth="1"/>
    <col min="12" max="12" width="6.5" style="10" customWidth="1"/>
    <col min="13" max="13" width="6.375" style="10" customWidth="1"/>
    <col min="14" max="14" width="20" style="10" customWidth="1"/>
    <col min="15" max="15" width="17.625" style="10" customWidth="1"/>
    <col min="16" max="16" width="8.25" style="10" customWidth="1"/>
    <col min="17" max="17" width="8.75" style="10" customWidth="1"/>
    <col min="18" max="16384" width="9" style="10"/>
  </cols>
  <sheetData>
    <row r="1" spans="1:16" ht="33.75" customHeight="1" thickBot="1">
      <c r="A1" s="73" t="s">
        <v>138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s="11" customFormat="1" ht="38.25" thickBot="1">
      <c r="A2" s="44" t="s">
        <v>0</v>
      </c>
      <c r="B2" s="45" t="s">
        <v>1</v>
      </c>
      <c r="C2" s="45" t="s">
        <v>2</v>
      </c>
      <c r="D2" s="45" t="s">
        <v>30</v>
      </c>
      <c r="E2" s="45" t="s">
        <v>3</v>
      </c>
      <c r="F2" s="45" t="s">
        <v>29</v>
      </c>
      <c r="G2" s="45" t="s">
        <v>4</v>
      </c>
      <c r="H2" s="45" t="s">
        <v>5</v>
      </c>
      <c r="I2" s="45" t="s">
        <v>117</v>
      </c>
      <c r="J2" s="45" t="s">
        <v>6</v>
      </c>
      <c r="K2" s="45" t="s">
        <v>118</v>
      </c>
      <c r="L2" s="45" t="s">
        <v>119</v>
      </c>
      <c r="M2" s="45" t="s">
        <v>7</v>
      </c>
      <c r="N2" s="45" t="s">
        <v>8</v>
      </c>
      <c r="O2" s="45" t="s">
        <v>120</v>
      </c>
      <c r="P2" s="46" t="s">
        <v>9</v>
      </c>
    </row>
    <row r="3" spans="1:16" s="13" customFormat="1" ht="37.5" customHeight="1">
      <c r="A3" s="38">
        <v>1</v>
      </c>
      <c r="B3" s="39" t="str">
        <f>VLOOKUP($C3,[1]笔试情况表!$A$4:$U$59,18,FALSE)</f>
        <v>检验岗1</v>
      </c>
      <c r="C3" s="43" t="s">
        <v>11</v>
      </c>
      <c r="D3" s="40">
        <f>0.5*E3+0.5*F3</f>
        <v>75.8</v>
      </c>
      <c r="E3" s="41">
        <f>VLOOKUP($C3,笔试成绩!$C$4:$E$31,3,FALSE)</f>
        <v>69</v>
      </c>
      <c r="F3" s="39">
        <f>VLOOKUP($C3,Sum!$B$3:$K$21,10,FALSE)</f>
        <v>82.6</v>
      </c>
      <c r="G3" s="39" t="s">
        <v>45</v>
      </c>
      <c r="H3" s="39">
        <v>30</v>
      </c>
      <c r="I3" s="39" t="s">
        <v>50</v>
      </c>
      <c r="J3" s="39" t="s">
        <v>51</v>
      </c>
      <c r="K3" s="39" t="s">
        <v>52</v>
      </c>
      <c r="L3" s="39" t="s">
        <v>53</v>
      </c>
      <c r="M3" s="39"/>
      <c r="N3" s="68" t="s">
        <v>54</v>
      </c>
      <c r="O3" s="67" t="s">
        <v>139</v>
      </c>
      <c r="P3" s="42" t="s">
        <v>121</v>
      </c>
    </row>
    <row r="4" spans="1:16" s="13" customFormat="1" ht="37.5" customHeight="1">
      <c r="A4" s="17">
        <v>2</v>
      </c>
      <c r="B4" s="9" t="str">
        <f>VLOOKUP($C4,[1]笔试情况表!$A$4:$U$59,18,FALSE)</f>
        <v>检验岗1</v>
      </c>
      <c r="C4" s="12" t="s">
        <v>65</v>
      </c>
      <c r="D4" s="16">
        <f>0.5*E4+0.5*F4</f>
        <v>67.7</v>
      </c>
      <c r="E4" s="34">
        <f>VLOOKUP($C4,笔试成绩!$C$4:$E$31,3,FALSE)</f>
        <v>56</v>
      </c>
      <c r="F4" s="9">
        <f>VLOOKUP($C4,Sum!$B$3:$K$21,10,FALSE)</f>
        <v>79.400000000000006</v>
      </c>
      <c r="G4" s="9" t="s">
        <v>45</v>
      </c>
      <c r="H4" s="9">
        <v>35</v>
      </c>
      <c r="I4" s="9" t="s">
        <v>46</v>
      </c>
      <c r="J4" s="9" t="s">
        <v>47</v>
      </c>
      <c r="K4" s="9" t="s">
        <v>52</v>
      </c>
      <c r="L4" s="9" t="s">
        <v>53</v>
      </c>
      <c r="M4" s="9"/>
      <c r="N4" s="67"/>
      <c r="O4" s="67" t="s">
        <v>140</v>
      </c>
      <c r="P4" s="18" t="s">
        <v>121</v>
      </c>
    </row>
    <row r="5" spans="1:16" s="13" customFormat="1" ht="37.5" customHeight="1" thickBot="1">
      <c r="A5" s="17">
        <v>3</v>
      </c>
      <c r="B5" s="9" t="str">
        <f>VLOOKUP($C5,[1]笔试情况表!$A$4:$U$59,18,FALSE)</f>
        <v>检验岗1</v>
      </c>
      <c r="C5" s="12" t="s">
        <v>12</v>
      </c>
      <c r="D5" s="16">
        <f t="shared" ref="D5:D15" si="0">0.5*E5+0.5*F5</f>
        <v>65.3</v>
      </c>
      <c r="E5" s="34">
        <f>VLOOKUP($C5,笔试成绩!$C$4:$E$31,3,FALSE)</f>
        <v>62</v>
      </c>
      <c r="F5" s="9">
        <f>VLOOKUP($C5,Sum!$B$3:$K$21,10,FALSE)</f>
        <v>68.599999999999994</v>
      </c>
      <c r="G5" s="9" t="s">
        <v>55</v>
      </c>
      <c r="H5" s="9">
        <v>26</v>
      </c>
      <c r="I5" s="9" t="s">
        <v>46</v>
      </c>
      <c r="J5" s="9" t="s">
        <v>47</v>
      </c>
      <c r="K5" s="9" t="s">
        <v>48</v>
      </c>
      <c r="L5" s="9" t="s">
        <v>49</v>
      </c>
      <c r="M5" s="9" t="s">
        <v>56</v>
      </c>
      <c r="N5" s="67"/>
      <c r="O5" s="14"/>
      <c r="P5" s="18" t="s">
        <v>121</v>
      </c>
    </row>
    <row r="6" spans="1:16" s="13" customFormat="1" ht="37.5" customHeight="1">
      <c r="A6" s="24">
        <v>4</v>
      </c>
      <c r="B6" s="25" t="str">
        <f>VLOOKUP($C6,[1]笔试情况表!$A$4:$U$59,18,FALSE)</f>
        <v>检验岗2</v>
      </c>
      <c r="C6" s="26" t="s">
        <v>16</v>
      </c>
      <c r="D6" s="27">
        <f t="shared" si="0"/>
        <v>74.2</v>
      </c>
      <c r="E6" s="36">
        <f>VLOOKUP($C6,笔试成绩!$C$4:$E$31,3,FALSE)</f>
        <v>66</v>
      </c>
      <c r="F6" s="36">
        <f>VLOOKUP($C6,Sum!$B$3:$K$21,10,FALSE)</f>
        <v>82.4</v>
      </c>
      <c r="G6" s="25" t="s">
        <v>45</v>
      </c>
      <c r="H6" s="25">
        <v>29</v>
      </c>
      <c r="I6" s="25" t="s">
        <v>68</v>
      </c>
      <c r="J6" s="25" t="s">
        <v>47</v>
      </c>
      <c r="K6" s="25" t="s">
        <v>48</v>
      </c>
      <c r="L6" s="25" t="s">
        <v>49</v>
      </c>
      <c r="M6" s="25"/>
      <c r="N6" s="69"/>
      <c r="O6" s="69"/>
      <c r="P6" s="28" t="s">
        <v>122</v>
      </c>
    </row>
    <row r="7" spans="1:16" s="13" customFormat="1" ht="37.5" customHeight="1">
      <c r="A7" s="17">
        <v>5</v>
      </c>
      <c r="B7" s="9" t="str">
        <f>VLOOKUP($C7,[1]笔试情况表!$A$4:$U$59,18,FALSE)</f>
        <v>检验岗2</v>
      </c>
      <c r="C7" s="12" t="s">
        <v>17</v>
      </c>
      <c r="D7" s="16">
        <f t="shared" si="0"/>
        <v>71</v>
      </c>
      <c r="E7" s="34">
        <f>VLOOKUP($C7,笔试成绩!$C$4:$E$31,3,FALSE)</f>
        <v>65</v>
      </c>
      <c r="F7" s="34">
        <f>VLOOKUP($C7,Sum!$B$3:$K$21,10,FALSE)</f>
        <v>77</v>
      </c>
      <c r="G7" s="9" t="s">
        <v>55</v>
      </c>
      <c r="H7" s="9">
        <v>29</v>
      </c>
      <c r="I7" s="9" t="s">
        <v>63</v>
      </c>
      <c r="J7" s="9" t="s">
        <v>74</v>
      </c>
      <c r="K7" s="9" t="s">
        <v>48</v>
      </c>
      <c r="L7" s="9" t="s">
        <v>49</v>
      </c>
      <c r="M7" s="9"/>
      <c r="N7" s="67"/>
      <c r="O7" s="14"/>
      <c r="P7" s="18" t="s">
        <v>122</v>
      </c>
    </row>
    <row r="8" spans="1:16" s="13" customFormat="1" ht="37.5" customHeight="1" thickBot="1">
      <c r="A8" s="17">
        <v>6</v>
      </c>
      <c r="B8" s="9" t="str">
        <f>VLOOKUP($C8,[1]笔试情况表!$A$4:$U$59,18,FALSE)</f>
        <v>检验岗2</v>
      </c>
      <c r="C8" s="12" t="s">
        <v>19</v>
      </c>
      <c r="D8" s="16">
        <f>0.5*E8+0.5*F8</f>
        <v>63.8</v>
      </c>
      <c r="E8" s="34">
        <f>VLOOKUP($C8,笔试成绩!$C$4:$E$31,3,FALSE)</f>
        <v>57</v>
      </c>
      <c r="F8" s="34">
        <f>VLOOKUP($C8,Sum!$B$3:$K$21,10,FALSE)</f>
        <v>70.599999999999994</v>
      </c>
      <c r="G8" s="9" t="s">
        <v>55</v>
      </c>
      <c r="H8" s="9">
        <v>38</v>
      </c>
      <c r="I8" s="9" t="s">
        <v>75</v>
      </c>
      <c r="J8" s="9" t="s">
        <v>76</v>
      </c>
      <c r="K8" s="9" t="s">
        <v>48</v>
      </c>
      <c r="L8" s="9" t="s">
        <v>49</v>
      </c>
      <c r="M8" s="9" t="s">
        <v>61</v>
      </c>
      <c r="N8" s="67" t="s">
        <v>77</v>
      </c>
      <c r="O8" s="14"/>
      <c r="P8" s="18" t="s">
        <v>122</v>
      </c>
    </row>
    <row r="9" spans="1:16" s="13" customFormat="1" ht="37.5" customHeight="1">
      <c r="A9" s="24">
        <v>7</v>
      </c>
      <c r="B9" s="25" t="str">
        <f>VLOOKUP($C9,[1]笔试情况表!$A$4:$U$59,18,FALSE)</f>
        <v>检验岗3</v>
      </c>
      <c r="C9" s="26" t="s">
        <v>20</v>
      </c>
      <c r="D9" s="27">
        <f t="shared" si="0"/>
        <v>76.7</v>
      </c>
      <c r="E9" s="36">
        <f>VLOOKUP($C9,笔试成绩!$C$4:$E$31,3,FALSE)</f>
        <v>70</v>
      </c>
      <c r="F9" s="36">
        <f>VLOOKUP($C9,Sum!$B$3:$K$21,10,FALSE)</f>
        <v>83.4</v>
      </c>
      <c r="G9" s="25" t="s">
        <v>45</v>
      </c>
      <c r="H9" s="25">
        <v>23</v>
      </c>
      <c r="I9" s="25" t="s">
        <v>60</v>
      </c>
      <c r="J9" s="25" t="s">
        <v>79</v>
      </c>
      <c r="K9" s="25" t="s">
        <v>48</v>
      </c>
      <c r="L9" s="25" t="s">
        <v>49</v>
      </c>
      <c r="M9" s="25" t="s">
        <v>61</v>
      </c>
      <c r="N9" s="69"/>
      <c r="O9" s="69"/>
      <c r="P9" s="28" t="s">
        <v>123</v>
      </c>
    </row>
    <row r="10" spans="1:16" s="13" customFormat="1" ht="37.5" customHeight="1">
      <c r="A10" s="17">
        <v>8</v>
      </c>
      <c r="B10" s="9" t="str">
        <f>VLOOKUP($C10,[1]笔试情况表!$A$4:$U$59,18,FALSE)</f>
        <v>检验岗3</v>
      </c>
      <c r="C10" s="12" t="s">
        <v>21</v>
      </c>
      <c r="D10" s="16">
        <f t="shared" si="0"/>
        <v>68.3</v>
      </c>
      <c r="E10" s="34">
        <f>VLOOKUP($C10,笔试成绩!$C$4:$E$31,3,FALSE)</f>
        <v>64</v>
      </c>
      <c r="F10" s="34">
        <f>VLOOKUP($C10,Sum!$B$3:$K$21,10,FALSE)</f>
        <v>72.599999999999994</v>
      </c>
      <c r="G10" s="9" t="s">
        <v>45</v>
      </c>
      <c r="H10" s="9">
        <v>30</v>
      </c>
      <c r="I10" s="9" t="s">
        <v>80</v>
      </c>
      <c r="J10" s="9" t="s">
        <v>79</v>
      </c>
      <c r="K10" s="9" t="s">
        <v>48</v>
      </c>
      <c r="L10" s="9" t="s">
        <v>49</v>
      </c>
      <c r="M10" s="9"/>
      <c r="N10" s="67"/>
      <c r="O10" s="67"/>
      <c r="P10" s="18" t="s">
        <v>123</v>
      </c>
    </row>
    <row r="11" spans="1:16" s="13" customFormat="1" ht="37.5" customHeight="1" thickBot="1">
      <c r="A11" s="19">
        <v>9</v>
      </c>
      <c r="B11" s="20" t="str">
        <f>VLOOKUP($C11,[1]笔试情况表!$A$4:$U$59,18,FALSE)</f>
        <v>检验岗3</v>
      </c>
      <c r="C11" s="21" t="s">
        <v>22</v>
      </c>
      <c r="D11" s="22">
        <f t="shared" si="0"/>
        <v>61.9</v>
      </c>
      <c r="E11" s="35">
        <f>VLOOKUP($C11,笔试成绩!$C$4:$E$31,3,FALSE)</f>
        <v>55</v>
      </c>
      <c r="F11" s="35">
        <f>VLOOKUP($C11,Sum!$B$3:$K$21,10,FALSE)</f>
        <v>68.8</v>
      </c>
      <c r="G11" s="20" t="s">
        <v>55</v>
      </c>
      <c r="H11" s="20">
        <v>23</v>
      </c>
      <c r="I11" s="20" t="s">
        <v>81</v>
      </c>
      <c r="J11" s="20" t="s">
        <v>47</v>
      </c>
      <c r="K11" s="20" t="s">
        <v>48</v>
      </c>
      <c r="L11" s="20" t="s">
        <v>49</v>
      </c>
      <c r="M11" s="20" t="s">
        <v>61</v>
      </c>
      <c r="N11" s="70"/>
      <c r="O11" s="70"/>
      <c r="P11" s="23" t="s">
        <v>123</v>
      </c>
    </row>
    <row r="12" spans="1:16" s="13" customFormat="1" ht="37.5" customHeight="1">
      <c r="A12" s="24">
        <v>10</v>
      </c>
      <c r="B12" s="25" t="str">
        <f>VLOOKUP($C12,[1]笔试情况表!$A$4:$U$59,18,FALSE)</f>
        <v>检验岗4</v>
      </c>
      <c r="C12" s="26" t="s">
        <v>24</v>
      </c>
      <c r="D12" s="27">
        <f>0.5*E12+0.5*F12</f>
        <v>75</v>
      </c>
      <c r="E12" s="36">
        <f>VLOOKUP($C12,笔试成绩!$C$4:$E$31,3,FALSE)</f>
        <v>68</v>
      </c>
      <c r="F12" s="36">
        <f>VLOOKUP($C12,Sum!$B$3:$K$21,10,FALSE)</f>
        <v>82</v>
      </c>
      <c r="G12" s="25" t="s">
        <v>55</v>
      </c>
      <c r="H12" s="25">
        <v>30</v>
      </c>
      <c r="I12" s="25" t="s">
        <v>86</v>
      </c>
      <c r="J12" s="25" t="s">
        <v>87</v>
      </c>
      <c r="K12" s="25" t="s">
        <v>48</v>
      </c>
      <c r="L12" s="25" t="s">
        <v>49</v>
      </c>
      <c r="M12" s="25"/>
      <c r="N12" s="69" t="s">
        <v>88</v>
      </c>
      <c r="O12" s="69"/>
      <c r="P12" s="28" t="s">
        <v>124</v>
      </c>
    </row>
    <row r="13" spans="1:16" s="13" customFormat="1" ht="37.5" customHeight="1">
      <c r="A13" s="17">
        <v>11</v>
      </c>
      <c r="B13" s="9" t="str">
        <f>VLOOKUP($C13,[1]笔试情况表!$A$4:$U$59,18,FALSE)</f>
        <v>检验岗4</v>
      </c>
      <c r="C13" s="12" t="s">
        <v>23</v>
      </c>
      <c r="D13" s="16">
        <f t="shared" si="0"/>
        <v>71.900000000000006</v>
      </c>
      <c r="E13" s="34">
        <f>VLOOKUP($C13,笔试成绩!$C$4:$E$31,3,FALSE)</f>
        <v>71</v>
      </c>
      <c r="F13" s="34">
        <f>VLOOKUP($C13,Sum!$B$3:$K$21,10,FALSE)</f>
        <v>72.8</v>
      </c>
      <c r="G13" s="9" t="s">
        <v>45</v>
      </c>
      <c r="H13" s="9">
        <v>27</v>
      </c>
      <c r="I13" s="9" t="s">
        <v>83</v>
      </c>
      <c r="J13" s="9" t="s">
        <v>84</v>
      </c>
      <c r="K13" s="9" t="s">
        <v>52</v>
      </c>
      <c r="L13" s="9"/>
      <c r="M13" s="9"/>
      <c r="N13" s="67" t="s">
        <v>85</v>
      </c>
      <c r="O13" s="14"/>
      <c r="P13" s="18" t="s">
        <v>124</v>
      </c>
    </row>
    <row r="14" spans="1:16" s="13" customFormat="1" ht="37.5" customHeight="1" thickBot="1">
      <c r="A14" s="17">
        <v>12</v>
      </c>
      <c r="B14" s="9" t="str">
        <f>VLOOKUP($C14,[1]笔试情况表!$A$4:$U$59,18,FALSE)</f>
        <v>检验岗4</v>
      </c>
      <c r="C14" s="12" t="s">
        <v>26</v>
      </c>
      <c r="D14" s="16">
        <f>0.5*E14+0.5*F14</f>
        <v>71</v>
      </c>
      <c r="E14" s="34">
        <f>VLOOKUP($C14,笔试成绩!$C$4:$E$31,3,FALSE)</f>
        <v>63</v>
      </c>
      <c r="F14" s="34">
        <f>VLOOKUP($C14,Sum!$B$3:$K$21,10,FALSE)</f>
        <v>79</v>
      </c>
      <c r="G14" s="9" t="s">
        <v>55</v>
      </c>
      <c r="H14" s="9">
        <v>26</v>
      </c>
      <c r="I14" s="9" t="s">
        <v>92</v>
      </c>
      <c r="J14" s="9" t="s">
        <v>87</v>
      </c>
      <c r="K14" s="9"/>
      <c r="L14" s="9" t="s">
        <v>49</v>
      </c>
      <c r="M14" s="9" t="s">
        <v>61</v>
      </c>
      <c r="N14" s="67" t="s">
        <v>93</v>
      </c>
      <c r="O14" s="14"/>
      <c r="P14" s="18" t="s">
        <v>124</v>
      </c>
    </row>
    <row r="15" spans="1:16" s="13" customFormat="1" ht="37.5" customHeight="1" thickBot="1">
      <c r="A15" s="29">
        <v>13</v>
      </c>
      <c r="B15" s="30" t="str">
        <f>VLOOKUP($C15,[1]笔试情况表!$A$4:$U$59,18,FALSE)</f>
        <v>研究岗</v>
      </c>
      <c r="C15" s="31" t="s">
        <v>28</v>
      </c>
      <c r="D15" s="32">
        <f t="shared" si="0"/>
        <v>69.7</v>
      </c>
      <c r="E15" s="37">
        <f>VLOOKUP($C15,笔试成绩!$C$4:$E$31,3,FALSE)</f>
        <v>58</v>
      </c>
      <c r="F15" s="37">
        <f>VLOOKUP($C15,Sum!$B$3:$K$21,10,FALSE)</f>
        <v>81.400000000000006</v>
      </c>
      <c r="G15" s="30" t="s">
        <v>45</v>
      </c>
      <c r="H15" s="30">
        <v>33</v>
      </c>
      <c r="I15" s="30" t="s">
        <v>113</v>
      </c>
      <c r="J15" s="30" t="s">
        <v>114</v>
      </c>
      <c r="K15" s="30" t="s">
        <v>115</v>
      </c>
      <c r="L15" s="30" t="s">
        <v>116</v>
      </c>
      <c r="M15" s="30" t="s">
        <v>56</v>
      </c>
      <c r="N15" s="71"/>
      <c r="O15" s="71"/>
      <c r="P15" s="33" t="s">
        <v>125</v>
      </c>
    </row>
    <row r="16" spans="1:16" s="13" customFormat="1" ht="14.25">
      <c r="N16" s="72"/>
    </row>
  </sheetData>
  <mergeCells count="1">
    <mergeCell ref="A1:P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selection activeCell="R1" sqref="R1:R1048576"/>
    </sheetView>
  </sheetViews>
  <sheetFormatPr defaultRowHeight="13.5"/>
  <cols>
    <col min="1" max="1" width="4" customWidth="1"/>
    <col min="2" max="2" width="4.5" customWidth="1"/>
    <col min="3" max="3" width="6.125" customWidth="1"/>
    <col min="4" max="4" width="7.5" customWidth="1"/>
    <col min="5" max="5" width="8" customWidth="1"/>
    <col min="6" max="6" width="5.125" customWidth="1"/>
    <col min="7" max="7" width="4.125" customWidth="1"/>
    <col min="8" max="8" width="10.375" customWidth="1"/>
    <col min="9" max="9" width="13" customWidth="1"/>
    <col min="13" max="13" width="4.375" customWidth="1"/>
    <col min="14" max="14" width="8.125" customWidth="1"/>
    <col min="15" max="15" width="14.5" style="1" customWidth="1"/>
    <col min="16" max="16" width="19.5" customWidth="1"/>
    <col min="17" max="18" width="43.375" customWidth="1"/>
  </cols>
  <sheetData>
    <row r="1" spans="1:18">
      <c r="A1" t="s">
        <v>31</v>
      </c>
    </row>
    <row r="3" spans="1:18">
      <c r="A3" s="2" t="s">
        <v>32</v>
      </c>
      <c r="B3" s="2" t="s">
        <v>33</v>
      </c>
      <c r="C3" s="2" t="s">
        <v>2</v>
      </c>
      <c r="D3" s="2" t="s">
        <v>34</v>
      </c>
      <c r="E3" s="2" t="s">
        <v>35</v>
      </c>
      <c r="F3" s="2" t="s">
        <v>4</v>
      </c>
      <c r="G3" s="2" t="s">
        <v>5</v>
      </c>
      <c r="H3" s="2" t="s">
        <v>36</v>
      </c>
      <c r="I3" s="2" t="s">
        <v>6</v>
      </c>
      <c r="J3" s="2" t="s">
        <v>37</v>
      </c>
      <c r="K3" s="2" t="s">
        <v>38</v>
      </c>
      <c r="L3" s="2" t="s">
        <v>39</v>
      </c>
      <c r="M3" s="2" t="s">
        <v>40</v>
      </c>
      <c r="N3" s="2" t="s">
        <v>41</v>
      </c>
      <c r="O3" s="2" t="s">
        <v>42</v>
      </c>
      <c r="P3" s="2" t="s">
        <v>43</v>
      </c>
      <c r="Q3" s="2"/>
      <c r="R3" s="2"/>
    </row>
    <row r="4" spans="1:18">
      <c r="A4" s="3">
        <v>1</v>
      </c>
      <c r="B4" s="3">
        <v>103</v>
      </c>
      <c r="C4" s="3" t="s">
        <v>10</v>
      </c>
      <c r="D4" s="3" t="s">
        <v>44</v>
      </c>
      <c r="E4" s="3">
        <v>75</v>
      </c>
      <c r="F4" s="3" t="s">
        <v>45</v>
      </c>
      <c r="G4" s="3">
        <v>25</v>
      </c>
      <c r="H4" s="3" t="s">
        <v>46</v>
      </c>
      <c r="I4" s="3" t="s">
        <v>47</v>
      </c>
      <c r="J4" s="3" t="s">
        <v>48</v>
      </c>
      <c r="K4" s="3" t="s">
        <v>49</v>
      </c>
      <c r="L4" s="3"/>
      <c r="M4" s="3"/>
      <c r="N4" s="3"/>
      <c r="O4" s="4">
        <v>15989227791</v>
      </c>
      <c r="P4" s="3" t="str">
        <f>VLOOKUP(C4,[1]笔试情况表!$A$4:$Q$59,17,FALSE)</f>
        <v>2529197291@qq.com</v>
      </c>
      <c r="Q4" s="3"/>
      <c r="R4" s="5"/>
    </row>
    <row r="5" spans="1:18" ht="60">
      <c r="A5" s="3">
        <v>2</v>
      </c>
      <c r="B5" s="3">
        <v>105</v>
      </c>
      <c r="C5" s="3" t="s">
        <v>11</v>
      </c>
      <c r="D5" s="3" t="s">
        <v>44</v>
      </c>
      <c r="E5" s="3">
        <v>69</v>
      </c>
      <c r="F5" s="3" t="s">
        <v>45</v>
      </c>
      <c r="G5" s="3">
        <v>30</v>
      </c>
      <c r="H5" s="3" t="s">
        <v>50</v>
      </c>
      <c r="I5" s="3" t="s">
        <v>51</v>
      </c>
      <c r="J5" s="3" t="s">
        <v>52</v>
      </c>
      <c r="K5" s="3" t="s">
        <v>53</v>
      </c>
      <c r="L5" s="3" t="s">
        <v>54</v>
      </c>
      <c r="M5" s="3"/>
      <c r="N5" s="3"/>
      <c r="O5" s="4">
        <v>18770917181</v>
      </c>
      <c r="P5" s="3" t="str">
        <f>VLOOKUP(C5,[1]笔试情况表!$A$4:$Q$59,17,FALSE)</f>
        <v>18770917181@163.com</v>
      </c>
      <c r="Q5" s="3"/>
      <c r="R5" s="5"/>
    </row>
    <row r="6" spans="1:18" ht="24">
      <c r="A6" s="3">
        <v>3</v>
      </c>
      <c r="B6" s="3">
        <v>108</v>
      </c>
      <c r="C6" s="3" t="s">
        <v>12</v>
      </c>
      <c r="D6" s="3" t="s">
        <v>44</v>
      </c>
      <c r="E6" s="3">
        <v>62</v>
      </c>
      <c r="F6" s="3" t="s">
        <v>55</v>
      </c>
      <c r="G6" s="3">
        <v>26</v>
      </c>
      <c r="H6" s="3" t="s">
        <v>46</v>
      </c>
      <c r="I6" s="3" t="s">
        <v>47</v>
      </c>
      <c r="J6" s="3" t="s">
        <v>48</v>
      </c>
      <c r="K6" s="3" t="s">
        <v>49</v>
      </c>
      <c r="L6" s="3"/>
      <c r="M6" s="3" t="s">
        <v>56</v>
      </c>
      <c r="N6" s="3"/>
      <c r="O6" s="4">
        <v>18575872794</v>
      </c>
      <c r="P6" s="3" t="str">
        <f>VLOOKUP(C6,[1]笔试情况表!$A$4:$Q$59,17,FALSE)</f>
        <v>1635297013@qq.com</v>
      </c>
      <c r="Q6" s="3"/>
      <c r="R6" s="5"/>
    </row>
    <row r="7" spans="1:18" ht="60">
      <c r="A7" s="3">
        <v>4</v>
      </c>
      <c r="B7" s="3">
        <v>109</v>
      </c>
      <c r="C7" s="3" t="s">
        <v>13</v>
      </c>
      <c r="D7" s="3" t="s">
        <v>44</v>
      </c>
      <c r="E7" s="3">
        <v>61</v>
      </c>
      <c r="F7" s="3" t="s">
        <v>45</v>
      </c>
      <c r="G7" s="3">
        <v>24</v>
      </c>
      <c r="H7" s="3" t="s">
        <v>57</v>
      </c>
      <c r="I7" s="3" t="s">
        <v>47</v>
      </c>
      <c r="J7" s="3" t="s">
        <v>52</v>
      </c>
      <c r="K7" s="3" t="s">
        <v>53</v>
      </c>
      <c r="L7" s="3" t="s">
        <v>58</v>
      </c>
      <c r="M7" s="3"/>
      <c r="N7" s="3" t="s">
        <v>59</v>
      </c>
      <c r="O7" s="4">
        <v>15625873398</v>
      </c>
      <c r="P7" s="3" t="str">
        <f>VLOOKUP(C7,[1]笔试情况表!$A$4:$Q$59,17,FALSE)</f>
        <v>2512370381@qq.com</v>
      </c>
      <c r="Q7" s="3"/>
      <c r="R7" s="5"/>
    </row>
    <row r="8" spans="1:18" ht="24">
      <c r="A8" s="3">
        <v>5</v>
      </c>
      <c r="B8" s="3">
        <v>104</v>
      </c>
      <c r="C8" s="3" t="s">
        <v>14</v>
      </c>
      <c r="D8" s="3" t="s">
        <v>44</v>
      </c>
      <c r="E8" s="3">
        <v>59</v>
      </c>
      <c r="F8" s="3" t="s">
        <v>55</v>
      </c>
      <c r="G8" s="3">
        <v>25</v>
      </c>
      <c r="H8" s="3" t="s">
        <v>60</v>
      </c>
      <c r="I8" s="3" t="s">
        <v>47</v>
      </c>
      <c r="J8" s="3" t="s">
        <v>48</v>
      </c>
      <c r="K8" s="3" t="s">
        <v>49</v>
      </c>
      <c r="L8" s="3"/>
      <c r="M8" s="3" t="s">
        <v>61</v>
      </c>
      <c r="N8" s="3"/>
      <c r="O8" s="4">
        <v>15620511612</v>
      </c>
      <c r="P8" s="3" t="str">
        <f>VLOOKUP(C8,[1]笔试情况表!$A$4:$Q$59,17,FALSE)</f>
        <v>mistyyu163@163.com</v>
      </c>
      <c r="Q8" s="3"/>
      <c r="R8" s="5"/>
    </row>
    <row r="9" spans="1:18" ht="36">
      <c r="A9" s="6">
        <v>6</v>
      </c>
      <c r="B9" s="6">
        <v>102</v>
      </c>
      <c r="C9" s="6" t="s">
        <v>62</v>
      </c>
      <c r="D9" s="6" t="s">
        <v>44</v>
      </c>
      <c r="E9" s="6">
        <v>57</v>
      </c>
      <c r="F9" s="6" t="s">
        <v>55</v>
      </c>
      <c r="G9" s="6">
        <v>36</v>
      </c>
      <c r="H9" s="6" t="s">
        <v>63</v>
      </c>
      <c r="I9" s="6" t="s">
        <v>47</v>
      </c>
      <c r="J9" s="6" t="s">
        <v>48</v>
      </c>
      <c r="K9" s="6" t="s">
        <v>49</v>
      </c>
      <c r="L9" s="6" t="s">
        <v>64</v>
      </c>
      <c r="M9" s="6"/>
      <c r="N9" s="6"/>
      <c r="O9" s="7">
        <v>18617375180</v>
      </c>
      <c r="P9" s="8" t="str">
        <f>VLOOKUP(C9,[1]笔试情况表!$A$4:$Q$59,17,FALSE)</f>
        <v>18617375180@163.com</v>
      </c>
      <c r="Q9" s="8"/>
      <c r="R9" s="5"/>
    </row>
    <row r="10" spans="1:18" ht="72">
      <c r="A10" s="6">
        <v>7</v>
      </c>
      <c r="B10" s="6">
        <v>113</v>
      </c>
      <c r="C10" s="6" t="s">
        <v>65</v>
      </c>
      <c r="D10" s="6" t="s">
        <v>44</v>
      </c>
      <c r="E10" s="6">
        <v>56</v>
      </c>
      <c r="F10" s="6" t="s">
        <v>45</v>
      </c>
      <c r="G10" s="6">
        <v>35</v>
      </c>
      <c r="H10" s="6" t="s">
        <v>46</v>
      </c>
      <c r="I10" s="6" t="s">
        <v>47</v>
      </c>
      <c r="J10" s="6" t="s">
        <v>52</v>
      </c>
      <c r="K10" s="6" t="s">
        <v>53</v>
      </c>
      <c r="L10" s="6" t="s">
        <v>58</v>
      </c>
      <c r="M10" s="6"/>
      <c r="N10" s="6" t="s">
        <v>66</v>
      </c>
      <c r="O10" s="7">
        <v>15521285118</v>
      </c>
      <c r="P10" s="8" t="str">
        <f>VLOOKUP(C10,[1]笔试情况表!$A$4:$Q$59,17,FALSE)</f>
        <v>435982114@qq.com</v>
      </c>
      <c r="Q10" s="8"/>
      <c r="R10" s="5"/>
    </row>
    <row r="11" spans="1:18" ht="36">
      <c r="A11" s="6">
        <v>8</v>
      </c>
      <c r="B11" s="6">
        <v>107</v>
      </c>
      <c r="C11" s="6" t="s">
        <v>67</v>
      </c>
      <c r="D11" s="6" t="s">
        <v>44</v>
      </c>
      <c r="E11" s="6">
        <v>55</v>
      </c>
      <c r="F11" s="6" t="s">
        <v>45</v>
      </c>
      <c r="G11" s="6">
        <v>39</v>
      </c>
      <c r="H11" s="6" t="s">
        <v>68</v>
      </c>
      <c r="I11" s="6" t="s">
        <v>69</v>
      </c>
      <c r="J11" s="6" t="s">
        <v>48</v>
      </c>
      <c r="K11" s="6" t="s">
        <v>49</v>
      </c>
      <c r="L11" s="6" t="s">
        <v>70</v>
      </c>
      <c r="M11" s="6"/>
      <c r="N11" s="6"/>
      <c r="O11" s="7">
        <v>0</v>
      </c>
      <c r="P11" s="8" t="str">
        <f>VLOOKUP(C11,[1]笔试情况表!$A$4:$Q$59,17,FALSE)</f>
        <v>412110162@qq.com</v>
      </c>
      <c r="Q11" s="8"/>
      <c r="R11" s="5"/>
    </row>
    <row r="12" spans="1:18" ht="24">
      <c r="A12" s="3">
        <v>1</v>
      </c>
      <c r="B12" s="3">
        <v>201</v>
      </c>
      <c r="C12" s="3" t="s">
        <v>15</v>
      </c>
      <c r="D12" s="3" t="s">
        <v>71</v>
      </c>
      <c r="E12" s="3">
        <v>71</v>
      </c>
      <c r="F12" s="3" t="s">
        <v>45</v>
      </c>
      <c r="G12" s="3">
        <v>28</v>
      </c>
      <c r="H12" s="3" t="s">
        <v>72</v>
      </c>
      <c r="I12" s="3" t="s">
        <v>73</v>
      </c>
      <c r="J12" s="3" t="s">
        <v>48</v>
      </c>
      <c r="K12" s="3" t="s">
        <v>49</v>
      </c>
      <c r="L12" s="3"/>
      <c r="M12" s="3" t="s">
        <v>61</v>
      </c>
      <c r="N12" s="3"/>
      <c r="O12" s="4">
        <v>15622130982</v>
      </c>
      <c r="P12" s="3" t="str">
        <f>VLOOKUP(C12,[1]笔试情况表!$A$4:$Q$59,17,FALSE)</f>
        <v>wangxc-oy@qq.com</v>
      </c>
      <c r="Q12" s="3"/>
      <c r="R12" s="5"/>
    </row>
    <row r="13" spans="1:18">
      <c r="A13" s="3">
        <v>2</v>
      </c>
      <c r="B13" s="3">
        <v>204</v>
      </c>
      <c r="C13" s="3" t="s">
        <v>16</v>
      </c>
      <c r="D13" s="3" t="s">
        <v>71</v>
      </c>
      <c r="E13" s="3">
        <v>66</v>
      </c>
      <c r="F13" s="3" t="s">
        <v>45</v>
      </c>
      <c r="G13" s="3">
        <v>29</v>
      </c>
      <c r="H13" s="3" t="s">
        <v>68</v>
      </c>
      <c r="I13" s="3" t="s">
        <v>47</v>
      </c>
      <c r="J13" s="3" t="s">
        <v>48</v>
      </c>
      <c r="K13" s="3" t="s">
        <v>49</v>
      </c>
      <c r="L13" s="3"/>
      <c r="M13" s="3"/>
      <c r="N13" s="3"/>
      <c r="O13" s="4">
        <v>18652043950</v>
      </c>
      <c r="P13" s="3" t="str">
        <f>VLOOKUP(C13,[1]笔试情况表!$A$4:$Q$59,17,FALSE)</f>
        <v>yzli1995@163.com</v>
      </c>
      <c r="Q13" s="3"/>
      <c r="R13" s="5"/>
    </row>
    <row r="14" spans="1:18">
      <c r="A14" s="3">
        <v>3</v>
      </c>
      <c r="B14" s="3">
        <v>212</v>
      </c>
      <c r="C14" s="3" t="s">
        <v>17</v>
      </c>
      <c r="D14" s="3" t="s">
        <v>71</v>
      </c>
      <c r="E14" s="3">
        <v>65</v>
      </c>
      <c r="F14" s="3" t="s">
        <v>55</v>
      </c>
      <c r="G14" s="3">
        <v>29</v>
      </c>
      <c r="H14" s="3" t="s">
        <v>63</v>
      </c>
      <c r="I14" s="3" t="s">
        <v>74</v>
      </c>
      <c r="J14" s="3" t="s">
        <v>48</v>
      </c>
      <c r="K14" s="3" t="s">
        <v>49</v>
      </c>
      <c r="L14" s="3"/>
      <c r="M14" s="3"/>
      <c r="N14" s="3"/>
      <c r="O14" s="4">
        <v>18779371752</v>
      </c>
      <c r="P14" s="3" t="str">
        <f>VLOOKUP(C14,[1]笔试情况表!$A$4:$Q$59,17,FALSE)</f>
        <v>yfwang0628@163.com</v>
      </c>
      <c r="Q14" s="3"/>
      <c r="R14" s="5"/>
    </row>
    <row r="15" spans="1:18">
      <c r="A15" s="3">
        <v>4</v>
      </c>
      <c r="B15" s="3">
        <v>209</v>
      </c>
      <c r="C15" s="3" t="s">
        <v>18</v>
      </c>
      <c r="D15" s="3" t="s">
        <v>71</v>
      </c>
      <c r="E15" s="3">
        <v>61</v>
      </c>
      <c r="F15" s="3" t="s">
        <v>45</v>
      </c>
      <c r="G15" s="3">
        <v>27</v>
      </c>
      <c r="H15" s="3" t="s">
        <v>72</v>
      </c>
      <c r="I15" s="3" t="s">
        <v>73</v>
      </c>
      <c r="J15" s="3" t="s">
        <v>48</v>
      </c>
      <c r="K15" s="3" t="s">
        <v>49</v>
      </c>
      <c r="L15" s="3"/>
      <c r="M15" s="3"/>
      <c r="N15" s="3"/>
      <c r="O15" s="4">
        <v>13104893382</v>
      </c>
      <c r="P15" s="3" t="str">
        <f>VLOOKUP(C15,[1]笔试情况表!$A$4:$Q$59,17,FALSE)</f>
        <v>743642599@qq.com</v>
      </c>
      <c r="Q15" s="3"/>
      <c r="R15" s="5"/>
    </row>
    <row r="16" spans="1:18" ht="24">
      <c r="A16" s="3">
        <v>5</v>
      </c>
      <c r="B16" s="3">
        <v>214</v>
      </c>
      <c r="C16" s="3" t="s">
        <v>19</v>
      </c>
      <c r="D16" s="3" t="s">
        <v>71</v>
      </c>
      <c r="E16" s="3">
        <v>57</v>
      </c>
      <c r="F16" s="3" t="s">
        <v>55</v>
      </c>
      <c r="G16" s="3">
        <v>38</v>
      </c>
      <c r="H16" s="3" t="s">
        <v>75</v>
      </c>
      <c r="I16" s="3" t="s">
        <v>76</v>
      </c>
      <c r="J16" s="3" t="s">
        <v>48</v>
      </c>
      <c r="K16" s="3" t="s">
        <v>49</v>
      </c>
      <c r="L16" s="3" t="s">
        <v>77</v>
      </c>
      <c r="M16" s="3" t="s">
        <v>61</v>
      </c>
      <c r="N16" s="3"/>
      <c r="O16" s="4">
        <v>13925383214</v>
      </c>
      <c r="P16" s="3" t="str">
        <f>VLOOKUP(C16,[1]笔试情况表!$A$4:$Q$59,17,FALSE)</f>
        <v>1079724437@qq.com</v>
      </c>
      <c r="Q16" s="3"/>
      <c r="R16" s="5"/>
    </row>
    <row r="17" spans="1:18" ht="24">
      <c r="A17" s="6">
        <v>1</v>
      </c>
      <c r="B17" s="6">
        <v>307</v>
      </c>
      <c r="C17" s="6" t="s">
        <v>20</v>
      </c>
      <c r="D17" s="6" t="s">
        <v>78</v>
      </c>
      <c r="E17" s="6">
        <v>70</v>
      </c>
      <c r="F17" s="6" t="s">
        <v>45</v>
      </c>
      <c r="G17" s="6">
        <v>23</v>
      </c>
      <c r="H17" s="6" t="s">
        <v>60</v>
      </c>
      <c r="I17" s="6" t="s">
        <v>79</v>
      </c>
      <c r="J17" s="6" t="s">
        <v>48</v>
      </c>
      <c r="K17" s="6" t="s">
        <v>49</v>
      </c>
      <c r="L17" s="6"/>
      <c r="M17" s="6" t="s">
        <v>61</v>
      </c>
      <c r="N17" s="6"/>
      <c r="O17" s="7">
        <v>13029554882</v>
      </c>
      <c r="P17" s="8" t="str">
        <f>VLOOKUP(C17,[1]笔试情况表!$A$4:$Q$59,17,FALSE)</f>
        <v>doushilin2022@email.szu.edu.cn</v>
      </c>
      <c r="Q17" s="3"/>
      <c r="R17" s="5"/>
    </row>
    <row r="18" spans="1:18">
      <c r="A18" s="6">
        <v>2</v>
      </c>
      <c r="B18" s="6">
        <v>305</v>
      </c>
      <c r="C18" s="6" t="s">
        <v>21</v>
      </c>
      <c r="D18" s="6" t="s">
        <v>78</v>
      </c>
      <c r="E18" s="6">
        <v>64</v>
      </c>
      <c r="F18" s="6" t="s">
        <v>45</v>
      </c>
      <c r="G18" s="6">
        <v>30</v>
      </c>
      <c r="H18" s="6" t="s">
        <v>80</v>
      </c>
      <c r="I18" s="6" t="s">
        <v>79</v>
      </c>
      <c r="J18" s="6" t="s">
        <v>48</v>
      </c>
      <c r="K18" s="6" t="s">
        <v>49</v>
      </c>
      <c r="L18" s="6"/>
      <c r="M18" s="6"/>
      <c r="N18" s="6"/>
      <c r="O18" s="7">
        <v>18922363022</v>
      </c>
      <c r="P18" s="8" t="str">
        <f>VLOOKUP(C18,[1]笔试情况表!$A$4:$Q$59,17,FALSE)</f>
        <v>744309128@qq.com</v>
      </c>
      <c r="Q18" s="3"/>
      <c r="R18" s="5"/>
    </row>
    <row r="19" spans="1:18" ht="24">
      <c r="A19" s="6">
        <v>3</v>
      </c>
      <c r="B19" s="6">
        <v>308</v>
      </c>
      <c r="C19" s="6" t="s">
        <v>22</v>
      </c>
      <c r="D19" s="6" t="s">
        <v>78</v>
      </c>
      <c r="E19" s="6">
        <v>55</v>
      </c>
      <c r="F19" s="6" t="s">
        <v>55</v>
      </c>
      <c r="G19" s="6">
        <v>23</v>
      </c>
      <c r="H19" s="6" t="s">
        <v>81</v>
      </c>
      <c r="I19" s="6" t="s">
        <v>47</v>
      </c>
      <c r="J19" s="6" t="s">
        <v>48</v>
      </c>
      <c r="K19" s="6" t="s">
        <v>49</v>
      </c>
      <c r="L19" s="6"/>
      <c r="M19" s="6" t="s">
        <v>61</v>
      </c>
      <c r="N19" s="6"/>
      <c r="O19" s="7">
        <v>13512762593</v>
      </c>
      <c r="P19" s="8" t="str">
        <f>VLOOKUP(C19,[1]笔试情况表!$A$4:$Q$59,17,FALSE)</f>
        <v>l13512762593@163.com</v>
      </c>
      <c r="Q19" s="3"/>
      <c r="R19" s="5"/>
    </row>
    <row r="20" spans="1:18" ht="36">
      <c r="A20" s="3">
        <v>1</v>
      </c>
      <c r="B20" s="3">
        <v>409</v>
      </c>
      <c r="C20" s="3" t="s">
        <v>23</v>
      </c>
      <c r="D20" s="3" t="s">
        <v>82</v>
      </c>
      <c r="E20" s="3">
        <v>71</v>
      </c>
      <c r="F20" s="3" t="s">
        <v>45</v>
      </c>
      <c r="G20" s="3">
        <v>27</v>
      </c>
      <c r="H20" s="3" t="s">
        <v>83</v>
      </c>
      <c r="I20" s="3" t="s">
        <v>84</v>
      </c>
      <c r="J20" s="3" t="s">
        <v>52</v>
      </c>
      <c r="K20" s="3"/>
      <c r="L20" s="3" t="s">
        <v>85</v>
      </c>
      <c r="M20" s="3"/>
      <c r="N20" s="3"/>
      <c r="O20" s="4">
        <v>13766305205</v>
      </c>
      <c r="P20" s="3" t="str">
        <f>VLOOKUP(C20,[1]笔试情况表!$A$4:$Q$59,17,FALSE)</f>
        <v>1570992328@qq.com</v>
      </c>
      <c r="Q20" s="3"/>
      <c r="R20" s="5"/>
    </row>
    <row r="21" spans="1:18" ht="60">
      <c r="A21" s="3">
        <v>2</v>
      </c>
      <c r="B21" s="3">
        <v>407</v>
      </c>
      <c r="C21" s="3" t="s">
        <v>24</v>
      </c>
      <c r="D21" s="3" t="s">
        <v>82</v>
      </c>
      <c r="E21" s="3">
        <v>68</v>
      </c>
      <c r="F21" s="3" t="s">
        <v>55</v>
      </c>
      <c r="G21" s="3">
        <v>30</v>
      </c>
      <c r="H21" s="3" t="s">
        <v>86</v>
      </c>
      <c r="I21" s="3" t="s">
        <v>87</v>
      </c>
      <c r="J21" s="3" t="s">
        <v>48</v>
      </c>
      <c r="K21" s="3" t="s">
        <v>49</v>
      </c>
      <c r="L21" s="3" t="s">
        <v>88</v>
      </c>
      <c r="M21" s="3"/>
      <c r="N21" s="3"/>
      <c r="O21" s="4">
        <v>15602305553</v>
      </c>
      <c r="P21" s="3" t="str">
        <f>VLOOKUP(C21,[1]笔试情况表!$A$4:$Q$59,17,FALSE)</f>
        <v>jockeyhsu@foxmail.com</v>
      </c>
      <c r="Q21" s="3"/>
      <c r="R21" s="5"/>
    </row>
    <row r="22" spans="1:18" ht="24">
      <c r="A22" s="3">
        <v>3</v>
      </c>
      <c r="B22" s="3">
        <v>415</v>
      </c>
      <c r="C22" s="3" t="s">
        <v>25</v>
      </c>
      <c r="D22" s="3" t="s">
        <v>82</v>
      </c>
      <c r="E22" s="3">
        <v>65</v>
      </c>
      <c r="F22" s="3" t="s">
        <v>55</v>
      </c>
      <c r="G22" s="3">
        <v>30</v>
      </c>
      <c r="H22" s="3" t="s">
        <v>89</v>
      </c>
      <c r="I22" s="3" t="s">
        <v>90</v>
      </c>
      <c r="J22" s="3" t="s">
        <v>52</v>
      </c>
      <c r="K22" s="3" t="s">
        <v>53</v>
      </c>
      <c r="L22" s="3" t="s">
        <v>91</v>
      </c>
      <c r="M22" s="3"/>
      <c r="N22" s="3"/>
      <c r="O22" s="4">
        <v>13728081309</v>
      </c>
      <c r="P22" s="3" t="str">
        <f>VLOOKUP(C22,[1]笔试情况表!$A$4:$Q$59,17,FALSE)</f>
        <v>cyy247xo@qq.com</v>
      </c>
      <c r="Q22" s="3"/>
      <c r="R22" s="5"/>
    </row>
    <row r="23" spans="1:18" ht="24">
      <c r="A23" s="3">
        <v>4</v>
      </c>
      <c r="B23" s="3">
        <v>410</v>
      </c>
      <c r="C23" s="3" t="s">
        <v>26</v>
      </c>
      <c r="D23" s="3" t="s">
        <v>82</v>
      </c>
      <c r="E23" s="3">
        <v>63</v>
      </c>
      <c r="F23" s="3" t="s">
        <v>55</v>
      </c>
      <c r="G23" s="3">
        <v>26</v>
      </c>
      <c r="H23" s="3" t="s">
        <v>92</v>
      </c>
      <c r="I23" s="3" t="s">
        <v>87</v>
      </c>
      <c r="J23" s="3"/>
      <c r="K23" s="3" t="s">
        <v>49</v>
      </c>
      <c r="L23" s="3" t="s">
        <v>93</v>
      </c>
      <c r="M23" s="3" t="s">
        <v>61</v>
      </c>
      <c r="N23" s="3"/>
      <c r="O23" s="4">
        <v>13265186574</v>
      </c>
      <c r="P23" s="3" t="str">
        <f>VLOOKUP(C23,[1]笔试情况表!$A$4:$Q$59,17,FALSE)</f>
        <v>710890427@qq.com</v>
      </c>
      <c r="Q23" s="3"/>
      <c r="R23" s="5"/>
    </row>
    <row r="24" spans="1:18">
      <c r="A24" s="3">
        <v>5</v>
      </c>
      <c r="B24" s="3">
        <v>412</v>
      </c>
      <c r="C24" s="3" t="s">
        <v>27</v>
      </c>
      <c r="D24" s="3" t="s">
        <v>82</v>
      </c>
      <c r="E24" s="3">
        <v>62</v>
      </c>
      <c r="F24" s="3" t="s">
        <v>55</v>
      </c>
      <c r="G24" s="3">
        <v>32</v>
      </c>
      <c r="H24" s="3" t="s">
        <v>75</v>
      </c>
      <c r="I24" s="3" t="s">
        <v>94</v>
      </c>
      <c r="J24" s="3" t="s">
        <v>48</v>
      </c>
      <c r="K24" s="3" t="s">
        <v>49</v>
      </c>
      <c r="L24" s="3"/>
      <c r="M24" s="3"/>
      <c r="N24" s="3"/>
      <c r="O24" s="4">
        <v>13247667322</v>
      </c>
      <c r="P24" s="3" t="str">
        <f>VLOOKUP(C24,[1]笔试情况表!$A$4:$Q$59,17,FALSE)</f>
        <v>395760529@qq.com</v>
      </c>
      <c r="Q24" s="3"/>
      <c r="R24" s="5"/>
    </row>
    <row r="25" spans="1:18" ht="24">
      <c r="A25" s="6">
        <v>6</v>
      </c>
      <c r="B25" s="6">
        <v>402</v>
      </c>
      <c r="C25" s="6" t="s">
        <v>95</v>
      </c>
      <c r="D25" s="6" t="s">
        <v>82</v>
      </c>
      <c r="E25" s="6">
        <v>58</v>
      </c>
      <c r="F25" s="6" t="s">
        <v>45</v>
      </c>
      <c r="G25" s="6">
        <v>28</v>
      </c>
      <c r="H25" s="6" t="s">
        <v>75</v>
      </c>
      <c r="I25" s="6" t="s">
        <v>96</v>
      </c>
      <c r="J25" s="6" t="s">
        <v>48</v>
      </c>
      <c r="K25" s="6" t="s">
        <v>49</v>
      </c>
      <c r="L25" s="6"/>
      <c r="M25" s="6"/>
      <c r="N25" s="6"/>
      <c r="O25" s="7">
        <v>15767018762</v>
      </c>
      <c r="P25" s="8" t="str">
        <f>VLOOKUP(C25,[1]笔试情况表!$A$4:$Q$59,17,FALSE)</f>
        <v>15767018762@163.com</v>
      </c>
      <c r="Q25" s="8"/>
      <c r="R25" s="5"/>
    </row>
    <row r="26" spans="1:18">
      <c r="A26" s="6">
        <v>7</v>
      </c>
      <c r="B26" s="6">
        <v>414</v>
      </c>
      <c r="C26" s="6" t="s">
        <v>97</v>
      </c>
      <c r="D26" s="6" t="s">
        <v>82</v>
      </c>
      <c r="E26" s="6">
        <v>57</v>
      </c>
      <c r="F26" s="6" t="s">
        <v>55</v>
      </c>
      <c r="G26" s="6">
        <v>35</v>
      </c>
      <c r="H26" s="6" t="s">
        <v>98</v>
      </c>
      <c r="I26" s="6" t="s">
        <v>99</v>
      </c>
      <c r="J26" s="6" t="s">
        <v>48</v>
      </c>
      <c r="K26" s="6" t="s">
        <v>49</v>
      </c>
      <c r="L26" s="6"/>
      <c r="M26" s="6"/>
      <c r="N26" s="6"/>
      <c r="O26" s="7">
        <v>18011700609</v>
      </c>
      <c r="P26" s="8" t="str">
        <f>VLOOKUP(C26,[1]笔试情况表!$A$4:$Q$59,17,FALSE)</f>
        <v>czhu@lupengbio.com</v>
      </c>
      <c r="Q26" s="8"/>
      <c r="R26" s="5"/>
    </row>
    <row r="27" spans="1:18">
      <c r="A27" s="6">
        <v>8</v>
      </c>
      <c r="B27" s="6">
        <v>401</v>
      </c>
      <c r="C27" s="6" t="s">
        <v>100</v>
      </c>
      <c r="D27" s="6" t="s">
        <v>82</v>
      </c>
      <c r="E27" s="6">
        <v>55</v>
      </c>
      <c r="F27" s="6" t="s">
        <v>55</v>
      </c>
      <c r="G27" s="6">
        <v>27</v>
      </c>
      <c r="H27" s="6" t="s">
        <v>86</v>
      </c>
      <c r="I27" s="6" t="s">
        <v>87</v>
      </c>
      <c r="J27" s="6" t="s">
        <v>48</v>
      </c>
      <c r="K27" s="6" t="s">
        <v>49</v>
      </c>
      <c r="L27" s="6" t="s">
        <v>93</v>
      </c>
      <c r="M27" s="6"/>
      <c r="N27" s="6"/>
      <c r="O27" s="7">
        <v>18666160626</v>
      </c>
      <c r="P27" s="8" t="str">
        <f>VLOOKUP(C27,[1]笔试情况表!$A$4:$Q$59,17,FALSE)</f>
        <v>lemonlamm@163.com</v>
      </c>
      <c r="Q27" s="8"/>
      <c r="R27" s="5"/>
    </row>
    <row r="28" spans="1:18" ht="24">
      <c r="A28" s="6">
        <v>9</v>
      </c>
      <c r="B28" s="6">
        <v>403</v>
      </c>
      <c r="C28" s="6" t="s">
        <v>101</v>
      </c>
      <c r="D28" s="6" t="s">
        <v>82</v>
      </c>
      <c r="E28" s="6">
        <v>53.5</v>
      </c>
      <c r="F28" s="6" t="s">
        <v>55</v>
      </c>
      <c r="G28" s="6">
        <v>25</v>
      </c>
      <c r="H28" s="6" t="s">
        <v>102</v>
      </c>
      <c r="I28" s="6" t="s">
        <v>103</v>
      </c>
      <c r="J28" s="6" t="s">
        <v>48</v>
      </c>
      <c r="K28" s="6" t="s">
        <v>49</v>
      </c>
      <c r="L28" s="6" t="s">
        <v>104</v>
      </c>
      <c r="M28" s="6"/>
      <c r="N28" s="6"/>
      <c r="O28" s="7">
        <v>15622717465</v>
      </c>
      <c r="P28" s="8" t="str">
        <f>VLOOKUP(C28,[1]笔试情况表!$A$4:$Q$59,17,FALSE)</f>
        <v>1477694668@qq.com</v>
      </c>
      <c r="Q28" s="8"/>
      <c r="R28" s="5"/>
    </row>
    <row r="29" spans="1:18" ht="72">
      <c r="A29" s="6">
        <v>10</v>
      </c>
      <c r="B29" s="6">
        <v>413</v>
      </c>
      <c r="C29" s="6" t="s">
        <v>105</v>
      </c>
      <c r="D29" s="6" t="s">
        <v>82</v>
      </c>
      <c r="E29" s="6">
        <v>52</v>
      </c>
      <c r="F29" s="6" t="s">
        <v>55</v>
      </c>
      <c r="G29" s="6">
        <v>37</v>
      </c>
      <c r="H29" s="6" t="s">
        <v>98</v>
      </c>
      <c r="I29" s="6" t="s">
        <v>106</v>
      </c>
      <c r="J29" s="6" t="s">
        <v>48</v>
      </c>
      <c r="K29" s="6" t="s">
        <v>49</v>
      </c>
      <c r="L29" s="6" t="s">
        <v>107</v>
      </c>
      <c r="M29" s="6"/>
      <c r="N29" s="6"/>
      <c r="O29" s="7">
        <v>13760877343</v>
      </c>
      <c r="P29" s="8" t="str">
        <f>VLOOKUP(C29,[1]笔试情况表!$A$4:$Q$59,17,FALSE)</f>
        <v>371090912@qq.com</v>
      </c>
      <c r="Q29" s="8"/>
      <c r="R29" s="5"/>
    </row>
    <row r="30" spans="1:18">
      <c r="A30" s="6">
        <v>11</v>
      </c>
      <c r="B30" s="6">
        <v>408</v>
      </c>
      <c r="C30" s="6" t="s">
        <v>108</v>
      </c>
      <c r="D30" s="6" t="s">
        <v>82</v>
      </c>
      <c r="E30" s="6">
        <v>48</v>
      </c>
      <c r="F30" s="6" t="s">
        <v>55</v>
      </c>
      <c r="G30" s="6">
        <v>28</v>
      </c>
      <c r="H30" s="6" t="s">
        <v>109</v>
      </c>
      <c r="I30" s="6" t="s">
        <v>110</v>
      </c>
      <c r="J30" s="6" t="s">
        <v>48</v>
      </c>
      <c r="K30" s="6" t="s">
        <v>49</v>
      </c>
      <c r="L30" s="6" t="s">
        <v>111</v>
      </c>
      <c r="M30" s="6"/>
      <c r="N30" s="6"/>
      <c r="O30" s="7">
        <v>13982011765</v>
      </c>
      <c r="P30" s="8" t="str">
        <f>VLOOKUP(C30,[1]笔试情况表!$A$4:$Q$59,17,FALSE)</f>
        <v>13982011765@163.com</v>
      </c>
      <c r="Q30" s="8"/>
      <c r="R30" s="5"/>
    </row>
    <row r="31" spans="1:18" ht="24">
      <c r="A31" s="3">
        <v>1</v>
      </c>
      <c r="B31" s="3">
        <v>502</v>
      </c>
      <c r="C31" s="3" t="s">
        <v>28</v>
      </c>
      <c r="D31" s="3" t="s">
        <v>112</v>
      </c>
      <c r="E31" s="3">
        <v>58</v>
      </c>
      <c r="F31" s="3" t="s">
        <v>45</v>
      </c>
      <c r="G31" s="3">
        <v>33</v>
      </c>
      <c r="H31" s="3" t="s">
        <v>113</v>
      </c>
      <c r="I31" s="3" t="s">
        <v>114</v>
      </c>
      <c r="J31" s="3" t="s">
        <v>115</v>
      </c>
      <c r="K31" s="3" t="s">
        <v>116</v>
      </c>
      <c r="L31" s="3"/>
      <c r="M31" s="3" t="s">
        <v>56</v>
      </c>
      <c r="N31" s="3"/>
      <c r="O31" s="4">
        <v>13052270358</v>
      </c>
      <c r="P31" s="3" t="str">
        <f>VLOOKUP(C31,[1]笔试情况表!$A$4:$Q$59,17,FALSE)</f>
        <v>1085644418@qq.com</v>
      </c>
      <c r="Q31" s="3"/>
      <c r="R31" s="5"/>
    </row>
  </sheetData>
  <phoneticPr fontId="3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E19" sqref="E19"/>
    </sheetView>
  </sheetViews>
  <sheetFormatPr defaultColWidth="8.875" defaultRowHeight="13.5"/>
  <cols>
    <col min="1" max="1" width="7.125" style="15" customWidth="1"/>
    <col min="2" max="3" width="8.875" style="15"/>
    <col min="4" max="10" width="6.875" style="15" customWidth="1"/>
    <col min="11" max="11" width="11.25" style="15" customWidth="1"/>
    <col min="12" max="16384" width="8.875" style="15"/>
  </cols>
  <sheetData>
    <row r="1" spans="1:11" ht="32.25" customHeight="1" thickBot="1">
      <c r="A1" s="74" t="s">
        <v>135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ht="30.95" customHeight="1" thickBot="1">
      <c r="A2" s="55" t="s">
        <v>32</v>
      </c>
      <c r="B2" s="56" t="s">
        <v>2</v>
      </c>
      <c r="C2" s="56" t="s">
        <v>126</v>
      </c>
      <c r="D2" s="56" t="s">
        <v>127</v>
      </c>
      <c r="E2" s="56" t="s">
        <v>128</v>
      </c>
      <c r="F2" s="56" t="s">
        <v>129</v>
      </c>
      <c r="G2" s="56" t="s">
        <v>130</v>
      </c>
      <c r="H2" s="56" t="s">
        <v>131</v>
      </c>
      <c r="I2" s="56" t="s">
        <v>132</v>
      </c>
      <c r="J2" s="56" t="s">
        <v>133</v>
      </c>
      <c r="K2" s="57" t="s">
        <v>134</v>
      </c>
    </row>
    <row r="3" spans="1:11" ht="24" customHeight="1">
      <c r="A3" s="58">
        <f>RANK(K3,K$3:K$7)</f>
        <v>1</v>
      </c>
      <c r="B3" s="59" t="s">
        <v>11</v>
      </c>
      <c r="C3" s="60" t="str">
        <f>VLOOKUP($B3,[2]detail!$B$3:$D$21,2,FALSE)</f>
        <v>检验岗1</v>
      </c>
      <c r="D3" s="60">
        <v>87</v>
      </c>
      <c r="E3" s="60">
        <v>78</v>
      </c>
      <c r="F3" s="60">
        <v>80</v>
      </c>
      <c r="G3" s="60">
        <v>83</v>
      </c>
      <c r="H3" s="60">
        <v>77</v>
      </c>
      <c r="I3" s="60">
        <v>92</v>
      </c>
      <c r="J3" s="60">
        <v>85</v>
      </c>
      <c r="K3" s="61">
        <f t="shared" ref="K3:K21" si="0">(SUM(D3:J3)-MAX(D3:J3)-MIN(D3:J3))/(COUNT(D3:J3)-2)</f>
        <v>82.6</v>
      </c>
    </row>
    <row r="4" spans="1:11" ht="24" customHeight="1">
      <c r="A4" s="50">
        <f>RANK(K4,K$3:K$7)</f>
        <v>2</v>
      </c>
      <c r="B4" s="49" t="s">
        <v>65</v>
      </c>
      <c r="C4" s="48" t="str">
        <f>VLOOKUP($B4,[2]detail!$B$3:$D$21,2,FALSE)</f>
        <v>检验岗1</v>
      </c>
      <c r="D4" s="48">
        <v>89</v>
      </c>
      <c r="E4" s="48">
        <v>80</v>
      </c>
      <c r="F4" s="48">
        <v>70</v>
      </c>
      <c r="G4" s="48">
        <v>73</v>
      </c>
      <c r="H4" s="48">
        <v>69</v>
      </c>
      <c r="I4" s="48">
        <v>87</v>
      </c>
      <c r="J4" s="48">
        <v>87</v>
      </c>
      <c r="K4" s="51">
        <f t="shared" si="0"/>
        <v>79.400000000000006</v>
      </c>
    </row>
    <row r="5" spans="1:11" ht="24" customHeight="1">
      <c r="A5" s="50">
        <f>RANK(K5,K$3:K$7)</f>
        <v>3</v>
      </c>
      <c r="B5" s="49" t="s">
        <v>14</v>
      </c>
      <c r="C5" s="48" t="str">
        <f>VLOOKUP($B5,[2]detail!$B$3:$D$21,2,FALSE)</f>
        <v>检验岗1</v>
      </c>
      <c r="D5" s="48">
        <v>76</v>
      </c>
      <c r="E5" s="48">
        <v>66</v>
      </c>
      <c r="F5" s="48">
        <v>69</v>
      </c>
      <c r="G5" s="48">
        <v>66</v>
      </c>
      <c r="H5" s="48">
        <v>63</v>
      </c>
      <c r="I5" s="48">
        <v>84</v>
      </c>
      <c r="J5" s="48">
        <v>77</v>
      </c>
      <c r="K5" s="51">
        <f t="shared" si="0"/>
        <v>70.8</v>
      </c>
    </row>
    <row r="6" spans="1:11" ht="24" customHeight="1">
      <c r="A6" s="50">
        <f>RANK(K6,K$3:K$7)</f>
        <v>4</v>
      </c>
      <c r="B6" s="49" t="s">
        <v>12</v>
      </c>
      <c r="C6" s="48" t="str">
        <f>VLOOKUP($B6,[2]detail!$B$3:$D$21,2,FALSE)</f>
        <v>检验岗1</v>
      </c>
      <c r="D6" s="48">
        <v>69</v>
      </c>
      <c r="E6" s="48">
        <v>67</v>
      </c>
      <c r="F6" s="48">
        <v>69</v>
      </c>
      <c r="G6" s="48">
        <v>61</v>
      </c>
      <c r="H6" s="48">
        <v>60</v>
      </c>
      <c r="I6" s="48">
        <v>79</v>
      </c>
      <c r="J6" s="48">
        <v>77</v>
      </c>
      <c r="K6" s="51">
        <f t="shared" si="0"/>
        <v>68.599999999999994</v>
      </c>
    </row>
    <row r="7" spans="1:11" ht="24" customHeight="1" thickBot="1">
      <c r="A7" s="52">
        <f>RANK(K7,K$3:K$7)</f>
        <v>5</v>
      </c>
      <c r="B7" s="62" t="s">
        <v>13</v>
      </c>
      <c r="C7" s="53" t="str">
        <f>VLOOKUP($B7,[2]detail!$B$3:$D$21,2,FALSE)</f>
        <v>检验岗1</v>
      </c>
      <c r="D7" s="53">
        <v>70</v>
      </c>
      <c r="E7" s="53">
        <v>60</v>
      </c>
      <c r="F7" s="53">
        <v>74</v>
      </c>
      <c r="G7" s="53">
        <v>58</v>
      </c>
      <c r="H7" s="53">
        <v>55</v>
      </c>
      <c r="I7" s="53">
        <v>81</v>
      </c>
      <c r="J7" s="53">
        <v>79</v>
      </c>
      <c r="K7" s="54">
        <f t="shared" si="0"/>
        <v>68.2</v>
      </c>
    </row>
    <row r="8" spans="1:11" ht="24" customHeight="1">
      <c r="A8" s="58">
        <f>RANK(K8,K$8:K$12)</f>
        <v>1</v>
      </c>
      <c r="B8" s="59" t="s">
        <v>16</v>
      </c>
      <c r="C8" s="60" t="str">
        <f>VLOOKUP($B8,[2]detail!$B$3:$D$21,2,FALSE)</f>
        <v>检验岗2</v>
      </c>
      <c r="D8" s="60">
        <v>81</v>
      </c>
      <c r="E8" s="60">
        <v>82</v>
      </c>
      <c r="F8" s="60">
        <v>81</v>
      </c>
      <c r="G8" s="60">
        <v>89</v>
      </c>
      <c r="H8" s="60">
        <v>82</v>
      </c>
      <c r="I8" s="60">
        <v>82</v>
      </c>
      <c r="J8" s="60">
        <v>85</v>
      </c>
      <c r="K8" s="61">
        <f t="shared" si="0"/>
        <v>82.4</v>
      </c>
    </row>
    <row r="9" spans="1:11" ht="24" customHeight="1">
      <c r="A9" s="50">
        <f>RANK(K9,K$8:K$12)</f>
        <v>2</v>
      </c>
      <c r="B9" s="49" t="s">
        <v>17</v>
      </c>
      <c r="C9" s="48" t="str">
        <f>VLOOKUP($B9,[2]detail!$B$3:$D$21,2,FALSE)</f>
        <v>检验岗2</v>
      </c>
      <c r="D9" s="48">
        <v>70</v>
      </c>
      <c r="E9" s="48">
        <v>81</v>
      </c>
      <c r="F9" s="48">
        <v>80</v>
      </c>
      <c r="G9" s="48">
        <v>86</v>
      </c>
      <c r="H9" s="48">
        <v>72</v>
      </c>
      <c r="I9" s="48">
        <v>76</v>
      </c>
      <c r="J9" s="48">
        <v>76</v>
      </c>
      <c r="K9" s="51">
        <f t="shared" si="0"/>
        <v>77</v>
      </c>
    </row>
    <row r="10" spans="1:11" ht="24" customHeight="1">
      <c r="A10" s="50">
        <f>RANK(K10,K$8:K$12)</f>
        <v>3</v>
      </c>
      <c r="B10" s="49" t="s">
        <v>19</v>
      </c>
      <c r="C10" s="48" t="str">
        <f>VLOOKUP($B10,[2]detail!$B$3:$D$21,2,FALSE)</f>
        <v>检验岗2</v>
      </c>
      <c r="D10" s="48">
        <v>67</v>
      </c>
      <c r="E10" s="48">
        <v>71</v>
      </c>
      <c r="F10" s="48">
        <v>71</v>
      </c>
      <c r="G10" s="48">
        <v>76</v>
      </c>
      <c r="H10" s="48">
        <v>74</v>
      </c>
      <c r="I10" s="48">
        <v>63</v>
      </c>
      <c r="J10" s="48">
        <v>70</v>
      </c>
      <c r="K10" s="51">
        <f t="shared" si="0"/>
        <v>70.599999999999994</v>
      </c>
    </row>
    <row r="11" spans="1:11" ht="24" customHeight="1">
      <c r="A11" s="50">
        <f>RANK(K11,K$8:K$12)</f>
        <v>4</v>
      </c>
      <c r="B11" s="49" t="s">
        <v>18</v>
      </c>
      <c r="C11" s="48" t="str">
        <f>VLOOKUP($B11,[2]detail!$B$3:$D$21,2,FALSE)</f>
        <v>检验岗2</v>
      </c>
      <c r="D11" s="48">
        <v>62</v>
      </c>
      <c r="E11" s="48">
        <v>62</v>
      </c>
      <c r="F11" s="48">
        <v>52</v>
      </c>
      <c r="G11" s="48">
        <v>70</v>
      </c>
      <c r="H11" s="48">
        <v>80</v>
      </c>
      <c r="I11" s="48">
        <v>63</v>
      </c>
      <c r="J11" s="48">
        <v>70</v>
      </c>
      <c r="K11" s="51">
        <f t="shared" si="0"/>
        <v>65.400000000000006</v>
      </c>
    </row>
    <row r="12" spans="1:11" ht="24" customHeight="1" thickBot="1">
      <c r="A12" s="52">
        <f>RANK(K12,K$8:K$12)</f>
        <v>5</v>
      </c>
      <c r="B12" s="62" t="s">
        <v>15</v>
      </c>
      <c r="C12" s="53" t="str">
        <f>VLOOKUP($B12,[2]detail!$B$3:$D$21,2,FALSE)</f>
        <v>检验岗2</v>
      </c>
      <c r="D12" s="53"/>
      <c r="E12" s="53"/>
      <c r="F12" s="53"/>
      <c r="G12" s="53"/>
      <c r="H12" s="53"/>
      <c r="I12" s="53"/>
      <c r="J12" s="53"/>
      <c r="K12" s="54">
        <f t="shared" si="0"/>
        <v>0</v>
      </c>
    </row>
    <row r="13" spans="1:11" ht="24" customHeight="1">
      <c r="A13" s="58">
        <f>RANK(K13,K$13:K$15)</f>
        <v>1</v>
      </c>
      <c r="B13" s="59" t="s">
        <v>20</v>
      </c>
      <c r="C13" s="60" t="str">
        <f>VLOOKUP($B13,[2]detail!$B$3:$D$21,2,FALSE)</f>
        <v>检验岗3</v>
      </c>
      <c r="D13" s="60">
        <v>94</v>
      </c>
      <c r="E13" s="60">
        <v>83</v>
      </c>
      <c r="F13" s="60">
        <v>66</v>
      </c>
      <c r="G13" s="60">
        <v>75</v>
      </c>
      <c r="H13" s="60">
        <v>82</v>
      </c>
      <c r="I13" s="60">
        <v>89</v>
      </c>
      <c r="J13" s="60">
        <v>88</v>
      </c>
      <c r="K13" s="61">
        <f t="shared" si="0"/>
        <v>83.4</v>
      </c>
    </row>
    <row r="14" spans="1:11" ht="24" customHeight="1">
      <c r="A14" s="50">
        <f>RANK(K14,K$13:K$15)</f>
        <v>2</v>
      </c>
      <c r="B14" s="49" t="s">
        <v>21</v>
      </c>
      <c r="C14" s="48" t="str">
        <f>VLOOKUP($B14,[2]detail!$B$3:$D$21,2,FALSE)</f>
        <v>检验岗3</v>
      </c>
      <c r="D14" s="48">
        <v>77</v>
      </c>
      <c r="E14" s="48">
        <v>76</v>
      </c>
      <c r="F14" s="48">
        <v>73</v>
      </c>
      <c r="G14" s="48">
        <v>58</v>
      </c>
      <c r="H14" s="48">
        <v>57</v>
      </c>
      <c r="I14" s="48">
        <v>79</v>
      </c>
      <c r="J14" s="48">
        <v>79</v>
      </c>
      <c r="K14" s="51">
        <f t="shared" si="0"/>
        <v>72.599999999999994</v>
      </c>
    </row>
    <row r="15" spans="1:11" ht="24" customHeight="1" thickBot="1">
      <c r="A15" s="52">
        <f>RANK(K15,K$13:K$15)</f>
        <v>3</v>
      </c>
      <c r="B15" s="62" t="s">
        <v>22</v>
      </c>
      <c r="C15" s="53" t="str">
        <f>VLOOKUP($B15,[2]detail!$B$3:$D$21,2,FALSE)</f>
        <v>检验岗3</v>
      </c>
      <c r="D15" s="53">
        <v>88</v>
      </c>
      <c r="E15" s="53">
        <v>63</v>
      </c>
      <c r="F15" s="53">
        <v>70</v>
      </c>
      <c r="G15" s="53">
        <v>63</v>
      </c>
      <c r="H15" s="53">
        <v>54</v>
      </c>
      <c r="I15" s="53">
        <v>79</v>
      </c>
      <c r="J15" s="53">
        <v>69</v>
      </c>
      <c r="K15" s="54">
        <f t="shared" si="0"/>
        <v>68.8</v>
      </c>
    </row>
    <row r="16" spans="1:11" ht="24" customHeight="1">
      <c r="A16" s="58">
        <f t="shared" ref="A16:A19" si="1">RANK(K16,K$16:K$20)</f>
        <v>1</v>
      </c>
      <c r="B16" s="59" t="s">
        <v>24</v>
      </c>
      <c r="C16" s="60" t="str">
        <f>VLOOKUP($B16,[2]detail!$B$3:$D$21,2,FALSE)</f>
        <v>检验岗4</v>
      </c>
      <c r="D16" s="60">
        <v>77</v>
      </c>
      <c r="E16" s="60">
        <v>81</v>
      </c>
      <c r="F16" s="60">
        <v>75</v>
      </c>
      <c r="G16" s="60">
        <v>88</v>
      </c>
      <c r="H16" s="60">
        <v>82</v>
      </c>
      <c r="I16" s="60">
        <v>84</v>
      </c>
      <c r="J16" s="60">
        <v>86</v>
      </c>
      <c r="K16" s="61">
        <f t="shared" si="0"/>
        <v>82</v>
      </c>
    </row>
    <row r="17" spans="1:11" ht="24" customHeight="1">
      <c r="A17" s="50">
        <f t="shared" si="1"/>
        <v>2</v>
      </c>
      <c r="B17" s="49" t="s">
        <v>26</v>
      </c>
      <c r="C17" s="48" t="str">
        <f>VLOOKUP($B17,[2]detail!$B$3:$D$21,2,FALSE)</f>
        <v>检验岗4</v>
      </c>
      <c r="D17" s="48">
        <v>74</v>
      </c>
      <c r="E17" s="48">
        <v>78</v>
      </c>
      <c r="F17" s="48">
        <v>74</v>
      </c>
      <c r="G17" s="48">
        <v>86</v>
      </c>
      <c r="H17" s="48">
        <v>89</v>
      </c>
      <c r="I17" s="48">
        <v>75</v>
      </c>
      <c r="J17" s="48">
        <v>82</v>
      </c>
      <c r="K17" s="51">
        <f t="shared" si="0"/>
        <v>79</v>
      </c>
    </row>
    <row r="18" spans="1:11" ht="24" customHeight="1">
      <c r="A18" s="50">
        <f t="shared" si="1"/>
        <v>3</v>
      </c>
      <c r="B18" s="49" t="s">
        <v>25</v>
      </c>
      <c r="C18" s="48" t="str">
        <f>VLOOKUP($B18,[2]detail!$B$3:$D$21,2,FALSE)</f>
        <v>检验岗4</v>
      </c>
      <c r="D18" s="48">
        <v>73</v>
      </c>
      <c r="E18" s="48">
        <v>76</v>
      </c>
      <c r="F18" s="48">
        <v>69</v>
      </c>
      <c r="G18" s="48">
        <v>90</v>
      </c>
      <c r="H18" s="48">
        <v>81</v>
      </c>
      <c r="I18" s="48">
        <v>76</v>
      </c>
      <c r="J18" s="48">
        <v>78</v>
      </c>
      <c r="K18" s="51">
        <f t="shared" si="0"/>
        <v>76.8</v>
      </c>
    </row>
    <row r="19" spans="1:11" ht="24" customHeight="1">
      <c r="A19" s="50">
        <f t="shared" si="1"/>
        <v>4</v>
      </c>
      <c r="B19" s="49" t="s">
        <v>27</v>
      </c>
      <c r="C19" s="48" t="str">
        <f>VLOOKUP($B19,[2]detail!$B$3:$D$21,2,FALSE)</f>
        <v>检验岗4</v>
      </c>
      <c r="D19" s="48">
        <v>66</v>
      </c>
      <c r="E19" s="48">
        <v>78</v>
      </c>
      <c r="F19" s="48">
        <v>77</v>
      </c>
      <c r="G19" s="48">
        <v>76</v>
      </c>
      <c r="H19" s="48">
        <v>74</v>
      </c>
      <c r="I19" s="48">
        <v>77</v>
      </c>
      <c r="J19" s="48">
        <v>84</v>
      </c>
      <c r="K19" s="51">
        <f t="shared" si="0"/>
        <v>76.400000000000006</v>
      </c>
    </row>
    <row r="20" spans="1:11" ht="24" customHeight="1" thickBot="1">
      <c r="A20" s="52">
        <f>RANK(K20,K$16:K$20)</f>
        <v>5</v>
      </c>
      <c r="B20" s="62" t="s">
        <v>23</v>
      </c>
      <c r="C20" s="53" t="str">
        <f>VLOOKUP($B20,[2]detail!$B$3:$D$21,2,FALSE)</f>
        <v>检验岗4</v>
      </c>
      <c r="D20" s="53">
        <v>70</v>
      </c>
      <c r="E20" s="53">
        <v>69</v>
      </c>
      <c r="F20" s="53">
        <v>67</v>
      </c>
      <c r="G20" s="53">
        <v>88</v>
      </c>
      <c r="H20" s="53">
        <v>78</v>
      </c>
      <c r="I20" s="53">
        <v>66</v>
      </c>
      <c r="J20" s="53">
        <v>80</v>
      </c>
      <c r="K20" s="54">
        <f t="shared" si="0"/>
        <v>72.8</v>
      </c>
    </row>
    <row r="21" spans="1:11" ht="24" customHeight="1" thickBot="1">
      <c r="A21" s="63">
        <f>RANK(K21,K$21:K$21)</f>
        <v>1</v>
      </c>
      <c r="B21" s="64" t="s">
        <v>28</v>
      </c>
      <c r="C21" s="65" t="str">
        <f>VLOOKUP($B21,[2]detail!$B$3:$D$21,2,FALSE)</f>
        <v>研究岗</v>
      </c>
      <c r="D21" s="65">
        <v>80</v>
      </c>
      <c r="E21" s="65">
        <v>78</v>
      </c>
      <c r="F21" s="65">
        <v>82</v>
      </c>
      <c r="G21" s="65">
        <v>84</v>
      </c>
      <c r="H21" s="65">
        <v>84</v>
      </c>
      <c r="I21" s="65">
        <v>82</v>
      </c>
      <c r="J21" s="65">
        <v>79</v>
      </c>
      <c r="K21" s="66">
        <f t="shared" si="0"/>
        <v>81.400000000000006</v>
      </c>
    </row>
    <row r="23" spans="1:11" ht="26.25" customHeight="1">
      <c r="I23" s="47" t="s">
        <v>136</v>
      </c>
    </row>
    <row r="24" spans="1:11" ht="27" customHeight="1">
      <c r="I24" s="47" t="s">
        <v>137</v>
      </c>
    </row>
  </sheetData>
  <mergeCells count="1">
    <mergeCell ref="A1:K1"/>
  </mergeCells>
  <phoneticPr fontId="3" type="noConversion"/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面试情况表</vt:lpstr>
      <vt:lpstr>笔试成绩</vt:lpstr>
      <vt:lpstr>Sum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宁锐剑</dc:creator>
  <cp:lastModifiedBy>宁锐剑</cp:lastModifiedBy>
  <cp:lastPrinted>2024-10-18T10:44:38Z</cp:lastPrinted>
  <dcterms:created xsi:type="dcterms:W3CDTF">2024-09-25T07:53:30Z</dcterms:created>
  <dcterms:modified xsi:type="dcterms:W3CDTF">2024-10-21T08:55:23Z</dcterms:modified>
</cp:coreProperties>
</file>