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入围人员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入围人员!$A$3:$K$227</definedName>
  </definedNames>
  <calcPr calcId="144525"/>
</workbook>
</file>

<file path=xl/sharedStrings.xml><?xml version="1.0" encoding="utf-8"?>
<sst xmlns="http://schemas.openxmlformats.org/spreadsheetml/2006/main" count="1038" uniqueCount="459">
  <si>
    <t>附件</t>
  </si>
  <si>
    <t>珠海市金湾区2024年高校毕业生基层服务岗位招募考试成绩公布表</t>
  </si>
  <si>
    <t>序号</t>
  </si>
  <si>
    <t>岗位代码</t>
  </si>
  <si>
    <t>招考单位</t>
  </si>
  <si>
    <t>姓名</t>
  </si>
  <si>
    <t>准考证号</t>
  </si>
  <si>
    <t>身份证号后四位</t>
  </si>
  <si>
    <t>面试成绩</t>
  </si>
  <si>
    <t>成绩排名</t>
  </si>
  <si>
    <t>是否参加体检</t>
  </si>
  <si>
    <t>JC2024001</t>
  </si>
  <si>
    <t>珠海市金湾区人才资源与就业服务中心</t>
  </si>
  <si>
    <t>梁祖儿</t>
  </si>
  <si>
    <t>0029</t>
  </si>
  <si>
    <t>缺考</t>
  </si>
  <si>
    <t>杨秋仪</t>
  </si>
  <si>
    <t>3247</t>
  </si>
  <si>
    <t>唐坚毅</t>
  </si>
  <si>
    <t>0017</t>
  </si>
  <si>
    <t>杜颖瑜</t>
  </si>
  <si>
    <t>8004</t>
  </si>
  <si>
    <t>李庆杨</t>
  </si>
  <si>
    <t>2219</t>
  </si>
  <si>
    <t>吴天云</t>
  </si>
  <si>
    <t>9206</t>
  </si>
  <si>
    <t>苏慧雯</t>
  </si>
  <si>
    <t>0221</t>
  </si>
  <si>
    <t>董璐</t>
  </si>
  <si>
    <t>3423</t>
  </si>
  <si>
    <t>吴洋思</t>
  </si>
  <si>
    <t>2288</t>
  </si>
  <si>
    <t>曹志程</t>
  </si>
  <si>
    <t>1717</t>
  </si>
  <si>
    <t>邓睿敏</t>
  </si>
  <si>
    <t>4646</t>
  </si>
  <si>
    <t>吴悦慧</t>
  </si>
  <si>
    <t>1285</t>
  </si>
  <si>
    <t>陈慧玲</t>
  </si>
  <si>
    <t>1246</t>
  </si>
  <si>
    <t>张文坤</t>
  </si>
  <si>
    <t>5535</t>
  </si>
  <si>
    <t>卓圣儿</t>
  </si>
  <si>
    <t>9125</t>
  </si>
  <si>
    <t>容芷琪</t>
  </si>
  <si>
    <t>4822</t>
  </si>
  <si>
    <t>王丹琪</t>
  </si>
  <si>
    <t>4821</t>
  </si>
  <si>
    <t>吴科颖</t>
  </si>
  <si>
    <t>5614</t>
  </si>
  <si>
    <t>李彩霞</t>
  </si>
  <si>
    <t>4424</t>
  </si>
  <si>
    <t>刘镇维</t>
  </si>
  <si>
    <t>5856</t>
  </si>
  <si>
    <t>JC2024002</t>
  </si>
  <si>
    <t>欧阳丽欣</t>
  </si>
  <si>
    <t>6028</t>
  </si>
  <si>
    <t>罗虹</t>
  </si>
  <si>
    <t>682X</t>
  </si>
  <si>
    <t>孟永权</t>
  </si>
  <si>
    <t>253X</t>
  </si>
  <si>
    <t>何淑贤</t>
  </si>
  <si>
    <t>8008</t>
  </si>
  <si>
    <t>陈锦瑶</t>
  </si>
  <si>
    <t>2828</t>
  </si>
  <si>
    <t>谭一顺</t>
  </si>
  <si>
    <t>余静豪</t>
  </si>
  <si>
    <t>9197</t>
  </si>
  <si>
    <t>赵晓峰</t>
  </si>
  <si>
    <t>8019</t>
  </si>
  <si>
    <t>梁钰斐</t>
  </si>
  <si>
    <t>0520</t>
  </si>
  <si>
    <t>段欣雨</t>
  </si>
  <si>
    <t>0921</t>
  </si>
  <si>
    <t>李家欣</t>
  </si>
  <si>
    <t>2324</t>
  </si>
  <si>
    <t>李欣</t>
  </si>
  <si>
    <t>6204</t>
  </si>
  <si>
    <t>黎碧瑩</t>
  </si>
  <si>
    <t>0023</t>
  </si>
  <si>
    <t>黄钰晴</t>
  </si>
  <si>
    <t>1121</t>
  </si>
  <si>
    <t>罗洁怡</t>
  </si>
  <si>
    <t>9160</t>
  </si>
  <si>
    <t>关芷君</t>
  </si>
  <si>
    <t>8043</t>
  </si>
  <si>
    <t>胡佩红</t>
  </si>
  <si>
    <t>3843</t>
  </si>
  <si>
    <t>伍景鸿</t>
  </si>
  <si>
    <t>0014</t>
  </si>
  <si>
    <t>JC2024003</t>
  </si>
  <si>
    <t>林舒婷</t>
  </si>
  <si>
    <t>4126</t>
  </si>
  <si>
    <t>黄彩芬</t>
  </si>
  <si>
    <t>4325</t>
  </si>
  <si>
    <t>曾而蔓</t>
  </si>
  <si>
    <t>002X</t>
  </si>
  <si>
    <t>李美雪</t>
  </si>
  <si>
    <t>3045</t>
  </si>
  <si>
    <t>王静</t>
  </si>
  <si>
    <t>1221</t>
  </si>
  <si>
    <t>韩登</t>
  </si>
  <si>
    <t>劳柔祯</t>
  </si>
  <si>
    <t>6709</t>
  </si>
  <si>
    <t>吴伟儿</t>
  </si>
  <si>
    <t>9081</t>
  </si>
  <si>
    <t>韩玮琪</t>
  </si>
  <si>
    <t>9183</t>
  </si>
  <si>
    <t>刘伊杨</t>
  </si>
  <si>
    <t>334X</t>
  </si>
  <si>
    <t>朱文慧</t>
  </si>
  <si>
    <t>9109</t>
  </si>
  <si>
    <t>林芷桦</t>
  </si>
  <si>
    <t>8001</t>
  </si>
  <si>
    <t>戴修萍</t>
  </si>
  <si>
    <t>3425</t>
  </si>
  <si>
    <t>黄思诗</t>
  </si>
  <si>
    <t>8421</t>
  </si>
  <si>
    <t>胡宇微</t>
  </si>
  <si>
    <t>曾颂馨</t>
  </si>
  <si>
    <t>6321</t>
  </si>
  <si>
    <t>杨政霖</t>
  </si>
  <si>
    <t>9235</t>
  </si>
  <si>
    <t>洪焕庭</t>
  </si>
  <si>
    <t>9077</t>
  </si>
  <si>
    <t>梁雯怡</t>
  </si>
  <si>
    <t>9068</t>
  </si>
  <si>
    <t>赵子颖</t>
  </si>
  <si>
    <t>金净</t>
  </si>
  <si>
    <t>3621</t>
  </si>
  <si>
    <t>刘思君</t>
  </si>
  <si>
    <t>542X</t>
  </si>
  <si>
    <t>冯美琪</t>
  </si>
  <si>
    <t>9069</t>
  </si>
  <si>
    <t>杨幸美</t>
  </si>
  <si>
    <t>2948</t>
  </si>
  <si>
    <t>司鲁豫</t>
  </si>
  <si>
    <t>2545</t>
  </si>
  <si>
    <t>蓝诗惠</t>
  </si>
  <si>
    <t>8069</t>
  </si>
  <si>
    <t>何燕妮</t>
  </si>
  <si>
    <t>3120</t>
  </si>
  <si>
    <t>何惠华</t>
  </si>
  <si>
    <t>8006</t>
  </si>
  <si>
    <t>黄秋菊</t>
  </si>
  <si>
    <t>4623</t>
  </si>
  <si>
    <t>翁浩然</t>
  </si>
  <si>
    <t>0959</t>
  </si>
  <si>
    <t>陈智祥</t>
  </si>
  <si>
    <t>9119</t>
  </si>
  <si>
    <t>明婷</t>
  </si>
  <si>
    <t>1225</t>
  </si>
  <si>
    <t>陈臻</t>
  </si>
  <si>
    <t>0012</t>
  </si>
  <si>
    <t>黄扬红</t>
  </si>
  <si>
    <t>2420</t>
  </si>
  <si>
    <t>郑彤</t>
  </si>
  <si>
    <t>9040</t>
  </si>
  <si>
    <t>陈俊宇</t>
  </si>
  <si>
    <t>0657</t>
  </si>
  <si>
    <t>陶娴玉</t>
  </si>
  <si>
    <t>4029</t>
  </si>
  <si>
    <t>吴美玲</t>
  </si>
  <si>
    <t>1820</t>
  </si>
  <si>
    <t>JC2024005</t>
  </si>
  <si>
    <t>珠海市金湾区红旗镇党群服务中心</t>
  </si>
  <si>
    <t>李丽菁</t>
  </si>
  <si>
    <t>0085</t>
  </si>
  <si>
    <t>秦嘉欣</t>
  </si>
  <si>
    <t>7639</t>
  </si>
  <si>
    <t>吴明成</t>
  </si>
  <si>
    <t>143X</t>
  </si>
  <si>
    <t>殷子晴</t>
  </si>
  <si>
    <t>9126</t>
  </si>
  <si>
    <t>陈沛殷</t>
  </si>
  <si>
    <t>0923</t>
  </si>
  <si>
    <t>望兆华</t>
  </si>
  <si>
    <t>5158</t>
  </si>
  <si>
    <t>陈籽锨</t>
  </si>
  <si>
    <t>5049</t>
  </si>
  <si>
    <t>林嘉伟</t>
  </si>
  <si>
    <t>1638</t>
  </si>
  <si>
    <t>黄咏诗</t>
  </si>
  <si>
    <t>9208</t>
  </si>
  <si>
    <t>区维亮</t>
  </si>
  <si>
    <t>8011</t>
  </si>
  <si>
    <t>徐浩</t>
  </si>
  <si>
    <t>0016</t>
  </si>
  <si>
    <t>王晓莹</t>
  </si>
  <si>
    <t>8007</t>
  </si>
  <si>
    <t>李世龙</t>
  </si>
  <si>
    <t>4011</t>
  </si>
  <si>
    <t>刘淑怡</t>
  </si>
  <si>
    <t>3062</t>
  </si>
  <si>
    <t>张晓颖</t>
  </si>
  <si>
    <t>9146</t>
  </si>
  <si>
    <t>刘怡玲</t>
  </si>
  <si>
    <t>2047</t>
  </si>
  <si>
    <t>翁晓微</t>
  </si>
  <si>
    <t>162X</t>
  </si>
  <si>
    <t>林婉琪</t>
  </si>
  <si>
    <t>9220</t>
  </si>
  <si>
    <t>罗绮扬</t>
  </si>
  <si>
    <t>8009</t>
  </si>
  <si>
    <t>赵志业</t>
  </si>
  <si>
    <t>8017</t>
  </si>
  <si>
    <t>罗洁莹</t>
  </si>
  <si>
    <t>4329</t>
  </si>
  <si>
    <t>石瑶</t>
  </si>
  <si>
    <t>0543</t>
  </si>
  <si>
    <t>满彩凤</t>
  </si>
  <si>
    <t>342X</t>
  </si>
  <si>
    <t>凌铭励</t>
  </si>
  <si>
    <t>9142</t>
  </si>
  <si>
    <t>李汶徽</t>
  </si>
  <si>
    <t>9049</t>
  </si>
  <si>
    <t>沈蕴怡</t>
  </si>
  <si>
    <t>1329</t>
  </si>
  <si>
    <t>李晓华</t>
  </si>
  <si>
    <t>3205</t>
  </si>
  <si>
    <t>殷海旺</t>
  </si>
  <si>
    <t>521X</t>
  </si>
  <si>
    <t>刘雍和</t>
  </si>
  <si>
    <t>1819</t>
  </si>
  <si>
    <t>JC2024006</t>
  </si>
  <si>
    <t>珠海市金湾区南水镇党群服务中心</t>
  </si>
  <si>
    <t>冼文懿</t>
  </si>
  <si>
    <t>9043</t>
  </si>
  <si>
    <t xml:space="preserve"> 温嘉璇</t>
  </si>
  <si>
    <t>9169</t>
  </si>
  <si>
    <t>肖媛</t>
  </si>
  <si>
    <t>0026</t>
  </si>
  <si>
    <t>王彩谊</t>
  </si>
  <si>
    <t>9046</t>
  </si>
  <si>
    <t>伍明欣</t>
  </si>
  <si>
    <t>1847</t>
  </si>
  <si>
    <t>何清雅</t>
  </si>
  <si>
    <t>1528</t>
  </si>
  <si>
    <t>苏淑雲</t>
  </si>
  <si>
    <t>0721</t>
  </si>
  <si>
    <t>刘茂帝</t>
  </si>
  <si>
    <t>4412</t>
  </si>
  <si>
    <t>李忻颖</t>
  </si>
  <si>
    <t>9080</t>
  </si>
  <si>
    <t>JC2024007</t>
  </si>
  <si>
    <t>珠海市金湾区平沙镇党群服务中心</t>
  </si>
  <si>
    <t>罗铭皓</t>
  </si>
  <si>
    <t>1217</t>
  </si>
  <si>
    <t>林颖欣</t>
  </si>
  <si>
    <t>9044</t>
  </si>
  <si>
    <t>邓琳</t>
  </si>
  <si>
    <t>440X</t>
  </si>
  <si>
    <t>石佳</t>
  </si>
  <si>
    <t>3869</t>
  </si>
  <si>
    <t>黄运丽</t>
  </si>
  <si>
    <t>054X</t>
  </si>
  <si>
    <t>李寿辉</t>
  </si>
  <si>
    <t>2713</t>
  </si>
  <si>
    <t>梁廖恒</t>
  </si>
  <si>
    <t>3110</t>
  </si>
  <si>
    <t>邱雯静</t>
  </si>
  <si>
    <t>4943</t>
  </si>
  <si>
    <t>叶锦瀚</t>
  </si>
  <si>
    <t>1213</t>
  </si>
  <si>
    <t>李伊琳</t>
  </si>
  <si>
    <t>傅乙芸</t>
  </si>
  <si>
    <t>0328</t>
  </si>
  <si>
    <t>杨耀</t>
  </si>
  <si>
    <t>3211</t>
  </si>
  <si>
    <t>冯伟强</t>
  </si>
  <si>
    <t>151X</t>
  </si>
  <si>
    <t>王沛</t>
  </si>
  <si>
    <t>3697</t>
  </si>
  <si>
    <t>纪飞丞</t>
  </si>
  <si>
    <t>7310</t>
  </si>
  <si>
    <t>李丽娴</t>
  </si>
  <si>
    <t>8049</t>
  </si>
  <si>
    <t>庄洧龙</t>
  </si>
  <si>
    <t>5319</t>
  </si>
  <si>
    <t>廖晓媚</t>
  </si>
  <si>
    <t>8941</t>
  </si>
  <si>
    <t>黄棋琪</t>
  </si>
  <si>
    <t>9048</t>
  </si>
  <si>
    <t>曾东城</t>
  </si>
  <si>
    <t>3790</t>
  </si>
  <si>
    <t>孔燕娟</t>
  </si>
  <si>
    <t>2245</t>
  </si>
  <si>
    <t>周可曼</t>
  </si>
  <si>
    <t>1941</t>
  </si>
  <si>
    <t>李燕</t>
  </si>
  <si>
    <t>1120</t>
  </si>
  <si>
    <t>欧华健</t>
  </si>
  <si>
    <t>0616</t>
  </si>
  <si>
    <t>张海彬</t>
  </si>
  <si>
    <t>6017</t>
  </si>
  <si>
    <t>谢美欣</t>
  </si>
  <si>
    <t>9104</t>
  </si>
  <si>
    <t>莫浣倩</t>
  </si>
  <si>
    <t>3446</t>
  </si>
  <si>
    <t>沈佳</t>
  </si>
  <si>
    <t>0020</t>
  </si>
  <si>
    <t>刘星雨</t>
  </si>
  <si>
    <t>9168</t>
  </si>
  <si>
    <t>刘诗雨</t>
  </si>
  <si>
    <t>1681</t>
  </si>
  <si>
    <t>刘沁</t>
  </si>
  <si>
    <t>许莹莹</t>
  </si>
  <si>
    <t>陈敏怡</t>
  </si>
  <si>
    <t>4128</t>
  </si>
  <si>
    <t>赖小珩</t>
  </si>
  <si>
    <t>9105</t>
  </si>
  <si>
    <t>黄盈瑜</t>
  </si>
  <si>
    <t>9002</t>
  </si>
  <si>
    <t>谭凯鸿</t>
  </si>
  <si>
    <t>9191</t>
  </si>
  <si>
    <t>张文兴</t>
  </si>
  <si>
    <t>6019</t>
  </si>
  <si>
    <t>梁迪生</t>
  </si>
  <si>
    <t>9113</t>
  </si>
  <si>
    <t>宁嘉仪</t>
  </si>
  <si>
    <t>1129</t>
  </si>
  <si>
    <t>张凌</t>
  </si>
  <si>
    <t>4641</t>
  </si>
  <si>
    <t>黎钊言</t>
  </si>
  <si>
    <t>916X</t>
  </si>
  <si>
    <t>凌钰淇</t>
  </si>
  <si>
    <t>周永乐</t>
  </si>
  <si>
    <t>9066</t>
  </si>
  <si>
    <t>徐达智</t>
  </si>
  <si>
    <t>9212</t>
  </si>
  <si>
    <t>赵锦裕</t>
  </si>
  <si>
    <t>5316</t>
  </si>
  <si>
    <t>梁丽贤</t>
  </si>
  <si>
    <t>8065</t>
  </si>
  <si>
    <t>钟纪风</t>
  </si>
  <si>
    <t>0081</t>
  </si>
  <si>
    <t>JC2024004</t>
  </si>
  <si>
    <t>珠海市金湾区三灶镇党群服务中心</t>
  </si>
  <si>
    <t>黄少军</t>
  </si>
  <si>
    <t>067X</t>
  </si>
  <si>
    <t>刘慧欣</t>
  </si>
  <si>
    <t>7429</t>
  </si>
  <si>
    <t>许浩铭</t>
  </si>
  <si>
    <t>1839</t>
  </si>
  <si>
    <t>翟天欣</t>
  </si>
  <si>
    <t>9244</t>
  </si>
  <si>
    <t>李漪媛</t>
  </si>
  <si>
    <t>5428</t>
  </si>
  <si>
    <t>陈冰枝</t>
  </si>
  <si>
    <t>3949</t>
  </si>
  <si>
    <t>饶利红</t>
  </si>
  <si>
    <t>4747</t>
  </si>
  <si>
    <t>何泽礼</t>
  </si>
  <si>
    <t>0319</t>
  </si>
  <si>
    <t>陈嘉澳</t>
  </si>
  <si>
    <t>0011</t>
  </si>
  <si>
    <t>肖紫琳</t>
  </si>
  <si>
    <t>温思琪</t>
  </si>
  <si>
    <t>6760</t>
  </si>
  <si>
    <t>李清莲</t>
  </si>
  <si>
    <t>3622</t>
  </si>
  <si>
    <t>高原琦</t>
  </si>
  <si>
    <t>908X</t>
  </si>
  <si>
    <t>黄俊彬</t>
  </si>
  <si>
    <t>9092</t>
  </si>
  <si>
    <t>刘锦成</t>
  </si>
  <si>
    <t>0410</t>
  </si>
  <si>
    <t>陈佳珠</t>
  </si>
  <si>
    <t>6623</t>
  </si>
  <si>
    <t>陈欢平</t>
  </si>
  <si>
    <t>7235</t>
  </si>
  <si>
    <t>冯子莹</t>
  </si>
  <si>
    <t>326X</t>
  </si>
  <si>
    <t>龚钰媚</t>
  </si>
  <si>
    <t>4426</t>
  </si>
  <si>
    <t>吴文轩</t>
  </si>
  <si>
    <t>9054</t>
  </si>
  <si>
    <t>李泓佳</t>
  </si>
  <si>
    <t>3317</t>
  </si>
  <si>
    <t>林炀</t>
  </si>
  <si>
    <t>2737</t>
  </si>
  <si>
    <t>张雅诗</t>
  </si>
  <si>
    <t>8003</t>
  </si>
  <si>
    <t>黄文斌</t>
  </si>
  <si>
    <t>3417</t>
  </si>
  <si>
    <t>刘佐键</t>
  </si>
  <si>
    <t>9233</t>
  </si>
  <si>
    <t>林容容</t>
  </si>
  <si>
    <t>5120</t>
  </si>
  <si>
    <t>孙语</t>
  </si>
  <si>
    <t>2428</t>
  </si>
  <si>
    <t>黎恒</t>
  </si>
  <si>
    <t>0915</t>
  </si>
  <si>
    <t>李玟义</t>
  </si>
  <si>
    <t>2149</t>
  </si>
  <si>
    <t>黄佳林</t>
  </si>
  <si>
    <t>6338</t>
  </si>
  <si>
    <t>吴碧琳</t>
  </si>
  <si>
    <t>9088</t>
  </si>
  <si>
    <t>刘炳贵</t>
  </si>
  <si>
    <t>9178</t>
  </si>
  <si>
    <t>胡星</t>
  </si>
  <si>
    <t>0046</t>
  </si>
  <si>
    <t>邱波</t>
  </si>
  <si>
    <t>3012</t>
  </si>
  <si>
    <t>郑伊曼</t>
  </si>
  <si>
    <t>5128</t>
  </si>
  <si>
    <t>张壹慧</t>
  </si>
  <si>
    <t>刘恒宇</t>
  </si>
  <si>
    <t>9196</t>
  </si>
  <si>
    <t>柯蕴玉</t>
  </si>
  <si>
    <t>林雪莹</t>
  </si>
  <si>
    <t>9267</t>
  </si>
  <si>
    <t>陈昶余</t>
  </si>
  <si>
    <t>9107</t>
  </si>
  <si>
    <t>贝艳婷</t>
  </si>
  <si>
    <t>1622</t>
  </si>
  <si>
    <t>梁绍梅</t>
  </si>
  <si>
    <t>2769</t>
  </si>
  <si>
    <t>梁秋盈</t>
  </si>
  <si>
    <t>1260</t>
  </si>
  <si>
    <t>叶丽</t>
  </si>
  <si>
    <t>3820</t>
  </si>
  <si>
    <t>蔡盛建</t>
  </si>
  <si>
    <t>0618</t>
  </si>
  <si>
    <t>丘文锋</t>
  </si>
  <si>
    <t>5171</t>
  </si>
  <si>
    <t>刘文阳</t>
  </si>
  <si>
    <t>王晓宇</t>
  </si>
  <si>
    <t>4919</t>
  </si>
  <si>
    <t>梁豪林</t>
  </si>
  <si>
    <t>093X</t>
  </si>
  <si>
    <t>梁家铭</t>
  </si>
  <si>
    <t>0823</t>
  </si>
  <si>
    <t>梁志扬</t>
  </si>
  <si>
    <t>3116</t>
  </si>
  <si>
    <t>彭家龙</t>
  </si>
  <si>
    <t>4239</t>
  </si>
  <si>
    <t>刘宇轩</t>
  </si>
  <si>
    <t>0310</t>
  </si>
  <si>
    <t>翁行凯</t>
  </si>
  <si>
    <t>杨文希</t>
  </si>
  <si>
    <t>3811</t>
  </si>
  <si>
    <t>徐志远</t>
  </si>
  <si>
    <t>7511</t>
  </si>
  <si>
    <t>林洁雯</t>
  </si>
  <si>
    <t>318X</t>
  </si>
  <si>
    <t>杨德明</t>
  </si>
  <si>
    <t>4536</t>
  </si>
  <si>
    <t>钟芷晴</t>
  </si>
  <si>
    <t>2122</t>
  </si>
  <si>
    <t>李海翔</t>
  </si>
  <si>
    <t>4132</t>
  </si>
  <si>
    <t>熊明平</t>
  </si>
  <si>
    <t>4213</t>
  </si>
  <si>
    <t>潘吴虹</t>
  </si>
  <si>
    <t>116X</t>
  </si>
  <si>
    <t>郑景德</t>
  </si>
  <si>
    <t>1238</t>
  </si>
</sst>
</file>

<file path=xl/styles.xml><?xml version="1.0" encoding="utf-8"?>
<styleSheet xmlns="http://schemas.openxmlformats.org/spreadsheetml/2006/main">
  <numFmts count="22">
    <numFmt numFmtId="176" formatCode="0.00_ "/>
    <numFmt numFmtId="177" formatCode="0_ "/>
    <numFmt numFmtId="178" formatCode="&quot;$&quot;\ #,##0_-;[Red]&quot;$&quot;\ #,##0\-"/>
    <numFmt numFmtId="179" formatCode="yy\.mm\.dd"/>
    <numFmt numFmtId="180" formatCode="_-&quot;$&quot;\ * #,##0_-;_-&quot;$&quot;\ * #,##0\-;_-&quot;$&quot;\ * &quot;-&quot;_-;_-@_-"/>
    <numFmt numFmtId="181" formatCode="\$#,##0;\(\$#,##0\)"/>
    <numFmt numFmtId="182" formatCode="_-* #,##0_-;\-* #,##0_-;_-* &quot;-&quot;_-;_-@_-"/>
    <numFmt numFmtId="44" formatCode="_ &quot;￥&quot;* #,##0.00_ ;_ &quot;￥&quot;* \-#,##0.00_ ;_ &quot;￥&quot;* &quot;-&quot;??_ ;_ @_ "/>
    <numFmt numFmtId="183" formatCode="_-* #,##0.00_-;\-* #,##0.00_-;_-* &quot;-&quot;??_-;_-@_-"/>
    <numFmt numFmtId="43" formatCode="_ * #,##0.00_ ;_ * \-#,##0.00_ ;_ * &quot;-&quot;??_ ;_ @_ "/>
    <numFmt numFmtId="184" formatCode="#,##0;\(#,##0\)"/>
    <numFmt numFmtId="42" formatCode="_ &quot;￥&quot;* #,##0_ ;_ &quot;￥&quot;* \-#,##0_ ;_ &quot;￥&quot;* &quot;-&quot;_ ;_ @_ "/>
    <numFmt numFmtId="185" formatCode="#,##0.0_);\(#,##0.0\)"/>
    <numFmt numFmtId="186" formatCode="&quot;$&quot;#,##0.00_);[Red]\(&quot;$&quot;#,##0.00\)"/>
    <numFmt numFmtId="187" formatCode="#\ ??/??"/>
    <numFmt numFmtId="188" formatCode="_-&quot;$&quot;\ * #,##0.00_-;_-&quot;$&quot;\ * #,##0.00\-;_-&quot;$&quot;\ * &quot;-&quot;??_-;_-@_-"/>
    <numFmt numFmtId="189" formatCode="_(&quot;$&quot;* #,##0_);_(&quot;$&quot;* \(#,##0\);_(&quot;$&quot;* &quot;-&quot;_);_(@_)"/>
    <numFmt numFmtId="41" formatCode="_ * #,##0_ ;_ * \-#,##0_ ;_ * &quot;-&quot;_ ;_ @_ "/>
    <numFmt numFmtId="190" formatCode="\$#,##0.00;\(\$#,##0.00\)"/>
    <numFmt numFmtId="191" formatCode="_(&quot;$&quot;* #,##0.00_);_(&quot;$&quot;* \(#,##0.00\);_(&quot;$&quot;* &quot;-&quot;??_);_(@_)"/>
    <numFmt numFmtId="192" formatCode="&quot;$&quot;#,##0_);[Red]\(&quot;$&quot;#,##0\)"/>
    <numFmt numFmtId="193" formatCode="&quot;$&quot;\ #,##0.00_-;[Red]&quot;$&quot;\ #,##0.00\-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楷体"/>
      <charset val="134"/>
    </font>
    <font>
      <sz val="12"/>
      <name val="Helv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1"/>
      <color indexed="62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9"/>
      <name val="Arial"/>
      <charset val="134"/>
    </font>
    <font>
      <b/>
      <sz val="11"/>
      <color indexed="42"/>
      <name val="宋体"/>
      <charset val="134"/>
    </font>
    <font>
      <sz val="7"/>
      <name val="Small Fonts"/>
      <charset val="134"/>
    </font>
    <font>
      <b/>
      <sz val="10"/>
      <name val="Arial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55">
    <xf numFmtId="0" fontId="0" fillId="0" borderId="0">
      <alignment vertical="center"/>
    </xf>
    <xf numFmtId="0" fontId="5" fillId="18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4" fillId="59" borderId="0" applyNumberFormat="false" applyBorder="false" applyAlignment="false" applyProtection="false"/>
    <xf numFmtId="0" fontId="6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4" fillId="0" borderId="2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4" fillId="13" borderId="0" applyNumberFormat="false" applyBorder="false" applyAlignment="false" applyProtection="false"/>
    <xf numFmtId="0" fontId="22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33" fillId="43" borderId="0" applyNumberFormat="false" applyFont="false" applyBorder="false" applyAlignment="false" applyProtection="false"/>
    <xf numFmtId="0" fontId="5" fillId="2" borderId="0" applyNumberFormat="false" applyBorder="false" applyAlignment="false" applyProtection="false"/>
    <xf numFmtId="0" fontId="42" fillId="0" borderId="18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5" fillId="61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15" fillId="0" borderId="0"/>
    <xf numFmtId="0" fontId="5" fillId="39" borderId="0" applyNumberFormat="false" applyBorder="false" applyAlignment="false" applyProtection="false"/>
    <xf numFmtId="0" fontId="23" fillId="0" borderId="0"/>
    <xf numFmtId="0" fontId="5" fillId="39" borderId="0" applyNumberFormat="false" applyBorder="false" applyAlignment="false" applyProtection="false"/>
    <xf numFmtId="0" fontId="23" fillId="0" borderId="0"/>
    <xf numFmtId="0" fontId="6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23" fillId="0" borderId="0">
      <alignment vertical="center"/>
    </xf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23" fillId="0" borderId="0">
      <alignment vertical="center"/>
    </xf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4" fillId="59" borderId="0" applyNumberFormat="false" applyBorder="false" applyAlignment="false" applyProtection="false"/>
    <xf numFmtId="0" fontId="14" fillId="7" borderId="0" applyNumberFormat="false" applyBorder="false" applyAlignment="false" applyProtection="false"/>
    <xf numFmtId="0" fontId="14" fillId="7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41" fillId="0" borderId="17" applyNumberFormat="false" applyFill="false" applyAlignment="false" applyProtection="false">
      <alignment vertical="center"/>
    </xf>
    <xf numFmtId="0" fontId="55" fillId="61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27" fillId="0" borderId="8" applyNumberFormat="false" applyFill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57" fillId="0" borderId="0"/>
    <xf numFmtId="0" fontId="5" fillId="2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31" fillId="0" borderId="0"/>
    <xf numFmtId="0" fontId="5" fillId="2" borderId="0" applyNumberFormat="false" applyBorder="false" applyAlignment="false" applyProtection="false"/>
    <xf numFmtId="0" fontId="36" fillId="0" borderId="14" applyNumberFormat="false" applyFill="false" applyProtection="false">
      <alignment horizontal="center"/>
    </xf>
    <xf numFmtId="0" fontId="5" fillId="18" borderId="0" applyNumberFormat="false" applyBorder="false" applyAlignment="false" applyProtection="false"/>
    <xf numFmtId="0" fontId="11" fillId="27" borderId="0" applyNumberFormat="false" applyBorder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57" fillId="0" borderId="0">
      <protection locked="false"/>
    </xf>
    <xf numFmtId="0" fontId="31" fillId="0" borderId="0"/>
    <xf numFmtId="0" fontId="5" fillId="1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4" fillId="13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62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8" fillId="62" borderId="0" applyNumberFormat="false" applyBorder="false" applyAlignment="false" applyProtection="false"/>
    <xf numFmtId="0" fontId="14" fillId="58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55" fillId="61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49" fontId="15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5" fillId="60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5" fillId="0" borderId="0" applyFont="false" applyFill="false" applyBorder="false" applyAlignment="false" applyProtection="false"/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185" fontId="51" fillId="57" borderId="0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31" fillId="0" borderId="0"/>
    <xf numFmtId="0" fontId="46" fillId="0" borderId="22">
      <alignment horizontal="left" vertical="center"/>
    </xf>
    <xf numFmtId="0" fontId="14" fillId="26" borderId="0" applyNumberFormat="false" applyBorder="false" applyAlignment="false" applyProtection="false"/>
    <xf numFmtId="0" fontId="0" fillId="0" borderId="0">
      <alignment vertical="center"/>
    </xf>
    <xf numFmtId="0" fontId="14" fillId="26" borderId="0" applyNumberFormat="false" applyBorder="false" applyAlignment="false" applyProtection="false"/>
    <xf numFmtId="0" fontId="15" fillId="0" borderId="0"/>
    <xf numFmtId="0" fontId="5" fillId="2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192" fontId="33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5" fillId="60" borderId="0" applyNumberFormat="false" applyBorder="false" applyAlignment="false" applyProtection="false"/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14" fillId="59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185" fontId="51" fillId="57" borderId="0"/>
    <xf numFmtId="0" fontId="36" fillId="0" borderId="14" applyNumberFormat="false" applyFill="false" applyProtection="false">
      <alignment horizontal="left"/>
    </xf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49" fillId="0" borderId="0">
      <alignment horizontal="center" wrapText="true"/>
      <protection locked="false"/>
    </xf>
    <xf numFmtId="0" fontId="5" fillId="2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1" fillId="19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60" borderId="0" applyNumberFormat="false" applyBorder="false" applyAlignment="false" applyProtection="false"/>
    <xf numFmtId="0" fontId="5" fillId="13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6" fillId="31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6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31" borderId="0" applyNumberFormat="false" applyBorder="false" applyAlignment="false" applyProtection="false">
      <alignment vertical="center"/>
    </xf>
    <xf numFmtId="0" fontId="57" fillId="0" borderId="0"/>
    <xf numFmtId="0" fontId="6" fillId="31" borderId="0" applyNumberFormat="false" applyBorder="false" applyAlignment="false" applyProtection="false">
      <alignment vertical="center"/>
    </xf>
    <xf numFmtId="38" fontId="50" fillId="21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6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14" fillId="59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23" fillId="0" borderId="0"/>
    <xf numFmtId="0" fontId="5" fillId="18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5" fillId="0" borderId="0"/>
    <xf numFmtId="0" fontId="6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5" fillId="61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54" fillId="0" borderId="23" applyNumberFormat="false" applyFill="false" applyAlignment="false" applyProtection="false">
      <alignment vertical="center"/>
    </xf>
    <xf numFmtId="0" fontId="23" fillId="0" borderId="0"/>
    <xf numFmtId="0" fontId="11" fillId="1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27" borderId="0" applyNumberFormat="false" applyBorder="false" applyAlignment="false" applyProtection="false">
      <alignment vertical="center"/>
    </xf>
    <xf numFmtId="1" fontId="15" fillId="0" borderId="14" applyFill="false" applyProtection="false">
      <alignment horizontal="center"/>
    </xf>
    <xf numFmtId="0" fontId="56" fillId="0" borderId="0"/>
    <xf numFmtId="0" fontId="5" fillId="18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31" fillId="0" borderId="0"/>
    <xf numFmtId="0" fontId="14" fillId="13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14" fillId="13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31" fillId="0" borderId="0"/>
    <xf numFmtId="0" fontId="14" fillId="53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11" fillId="27" borderId="0" applyNumberFormat="false" applyBorder="false" applyAlignment="false" applyProtection="false">
      <alignment vertical="center"/>
    </xf>
    <xf numFmtId="1" fontId="15" fillId="0" borderId="14" applyFill="false" applyProtection="false">
      <alignment horizontal="center"/>
    </xf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1" fontId="15" fillId="0" borderId="14" applyFill="false" applyProtection="false">
      <alignment horizontal="center"/>
    </xf>
    <xf numFmtId="0" fontId="14" fillId="13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41" fontId="15" fillId="0" borderId="0" applyFont="false" applyFill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36" fillId="0" borderId="14" applyNumberFormat="false" applyFill="false" applyProtection="false">
      <alignment horizontal="center"/>
    </xf>
    <xf numFmtId="0" fontId="5" fillId="18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56" fillId="0" borderId="0"/>
    <xf numFmtId="0" fontId="11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36" fillId="0" borderId="14" applyNumberFormat="false" applyFill="false" applyProtection="false">
      <alignment horizontal="center"/>
    </xf>
    <xf numFmtId="0" fontId="8" fillId="62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33" fillId="43" borderId="0" applyNumberFormat="false" applyFont="false" applyBorder="false" applyAlignment="false" applyProtection="false"/>
    <xf numFmtId="0" fontId="55" fillId="61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36" fillId="0" borderId="14" applyNumberFormat="false" applyFill="false" applyProtection="false">
      <alignment horizontal="left"/>
    </xf>
    <xf numFmtId="15" fontId="33" fillId="0" borderId="0"/>
    <xf numFmtId="0" fontId="6" fillId="27" borderId="0" applyNumberFormat="false" applyBorder="false" applyAlignment="false" applyProtection="false">
      <alignment vertical="center"/>
    </xf>
    <xf numFmtId="0" fontId="5" fillId="60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3" fontId="65" fillId="0" borderId="0" applyNumberFormat="false" applyFill="false" applyBorder="false" applyAlignment="false" applyProtection="false"/>
    <xf numFmtId="0" fontId="5" fillId="18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15" fontId="33" fillId="0" borderId="0" applyFont="false" applyFill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1" fillId="0" borderId="0"/>
    <xf numFmtId="0" fontId="56" fillId="0" borderId="0"/>
    <xf numFmtId="0" fontId="6" fillId="16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23" fillId="0" borderId="0">
      <alignment vertical="center"/>
    </xf>
    <xf numFmtId="0" fontId="5" fillId="58" borderId="0" applyNumberFormat="false" applyBorder="false" applyAlignment="false" applyProtection="false"/>
    <xf numFmtId="0" fontId="5" fillId="60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61" fillId="0" borderId="0" applyNumberFormat="false" applyFill="false" applyBorder="false" applyAlignment="false" applyProtection="false">
      <alignment vertical="center"/>
    </xf>
    <xf numFmtId="0" fontId="33" fillId="0" borderId="0" applyNumberFormat="false" applyFont="false" applyFill="false" applyBorder="false" applyAlignment="false" applyProtection="false">
      <alignment horizontal="left"/>
    </xf>
    <xf numFmtId="0" fontId="11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15" fontId="33" fillId="0" borderId="0" applyFont="false" applyFill="false" applyBorder="false" applyAlignment="false" applyProtection="false"/>
    <xf numFmtId="15" fontId="33" fillId="0" borderId="0" applyFont="false" applyFill="false" applyBorder="false" applyAlignment="false" applyProtection="false"/>
    <xf numFmtId="0" fontId="6" fillId="17" borderId="0" applyNumberFormat="false" applyBorder="false" applyAlignment="false" applyProtection="false">
      <alignment vertical="center"/>
    </xf>
    <xf numFmtId="0" fontId="44" fillId="0" borderId="20">
      <alignment horizontal="center"/>
    </xf>
    <xf numFmtId="0" fontId="15" fillId="0" borderId="4" applyNumberFormat="false" applyFill="false" applyProtection="false">
      <alignment horizontal="right"/>
    </xf>
    <xf numFmtId="0" fontId="63" fillId="66" borderId="24" applyNumberFormat="false" applyAlignment="false" applyProtection="false">
      <alignment vertical="center"/>
    </xf>
    <xf numFmtId="0" fontId="63" fillId="66" borderId="24" applyNumberFormat="false" applyAlignment="false" applyProtection="false">
      <alignment vertical="center"/>
    </xf>
    <xf numFmtId="0" fontId="36" fillId="0" borderId="14" applyNumberFormat="false" applyFill="false" applyProtection="false">
      <alignment horizontal="left"/>
    </xf>
    <xf numFmtId="4" fontId="33" fillId="0" borderId="0" applyFont="false" applyFill="false" applyBorder="false" applyAlignment="false" applyProtection="false"/>
    <xf numFmtId="0" fontId="45" fillId="0" borderId="0" applyNumberFormat="false" applyFill="false" applyBorder="false" applyAlignment="false" applyProtection="false"/>
    <xf numFmtId="0" fontId="44" fillId="0" borderId="20">
      <alignment horizontal="center"/>
    </xf>
    <xf numFmtId="3" fontId="33" fillId="0" borderId="0" applyFont="false" applyFill="false" applyBorder="false" applyAlignment="false" applyProtection="false"/>
    <xf numFmtId="0" fontId="43" fillId="54" borderId="19">
      <protection locked="false"/>
    </xf>
    <xf numFmtId="178" fontId="15" fillId="0" borderId="0"/>
    <xf numFmtId="15" fontId="33" fillId="0" borderId="0" applyFont="false" applyFill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33" fillId="0" borderId="0" applyNumberFormat="false" applyFont="false" applyFill="false" applyBorder="false" applyAlignment="false" applyProtection="false">
      <alignment horizontal="left"/>
    </xf>
    <xf numFmtId="0" fontId="30" fillId="12" borderId="11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3" fillId="43" borderId="0" applyNumberFormat="false" applyFont="false" applyBorder="false" applyAlignment="false" applyProtection="false"/>
    <xf numFmtId="0" fontId="5" fillId="14" borderId="0" applyNumberFormat="false" applyBorder="false" applyAlignment="false" applyProtection="false"/>
    <xf numFmtId="0" fontId="53" fillId="0" borderId="4" applyNumberFormat="false" applyFill="false" applyProtection="false">
      <alignment horizontal="center"/>
    </xf>
    <xf numFmtId="0" fontId="11" fillId="20" borderId="7" applyNumberFormat="false" applyFont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5" fillId="61" borderId="0" applyNumberFormat="false" applyBorder="false" applyAlignment="false" applyProtection="false"/>
    <xf numFmtId="181" fontId="47" fillId="0" borderId="0"/>
    <xf numFmtId="0" fontId="55" fillId="61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4" fontId="33" fillId="0" borderId="0" applyFont="false" applyFill="false" applyBorder="false" applyAlignment="false" applyProtection="false"/>
    <xf numFmtId="0" fontId="23" fillId="0" borderId="0"/>
    <xf numFmtId="0" fontId="5" fillId="18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7" fillId="67" borderId="0" applyNumberFormat="false" applyBorder="false" applyAlignment="false" applyProtection="false">
      <alignment vertical="center"/>
    </xf>
    <xf numFmtId="0" fontId="23" fillId="0" borderId="0"/>
    <xf numFmtId="0" fontId="48" fillId="56" borderId="0" applyNumberFormat="false" applyBorder="false" applyAlignment="false" applyProtection="false">
      <alignment vertical="center"/>
    </xf>
    <xf numFmtId="0" fontId="33" fillId="0" borderId="0"/>
    <xf numFmtId="0" fontId="23" fillId="0" borderId="0"/>
    <xf numFmtId="0" fontId="5" fillId="18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7" fillId="6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10" fontId="50" fillId="20" borderId="1" applyNumberFormat="false" applyBorder="false" applyAlignment="false" applyProtection="false"/>
    <xf numFmtId="0" fontId="43" fillId="54" borderId="19">
      <protection locked="false"/>
    </xf>
    <xf numFmtId="0" fontId="11" fillId="20" borderId="7" applyNumberFormat="false" applyFont="false" applyAlignment="false" applyProtection="false">
      <alignment vertical="center"/>
    </xf>
    <xf numFmtId="0" fontId="15" fillId="0" borderId="4" applyNumberFormat="false" applyFill="false" applyProtection="false">
      <alignment horizontal="left"/>
    </xf>
    <xf numFmtId="0" fontId="6" fillId="3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23" fillId="0" borderId="0"/>
    <xf numFmtId="0" fontId="23" fillId="0" borderId="0"/>
    <xf numFmtId="0" fontId="43" fillId="54" borderId="19">
      <protection locked="false"/>
    </xf>
    <xf numFmtId="0" fontId="41" fillId="0" borderId="17" applyNumberFormat="false" applyFill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23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187" fontId="15" fillId="0" borderId="0" applyFont="false" applyFill="false" applyProtection="false"/>
    <xf numFmtId="0" fontId="24" fillId="16" borderId="3" applyNumberFormat="false" applyAlignment="false" applyProtection="false">
      <alignment vertical="center"/>
    </xf>
    <xf numFmtId="189" fontId="15" fillId="0" borderId="0" applyFont="false" applyFill="false" applyBorder="false" applyAlignment="false" applyProtection="false"/>
    <xf numFmtId="0" fontId="15" fillId="0" borderId="4" applyNumberFormat="false" applyFill="false" applyProtection="false">
      <alignment horizontal="right"/>
    </xf>
    <xf numFmtId="0" fontId="44" fillId="0" borderId="20">
      <alignment horizontal="center"/>
    </xf>
    <xf numFmtId="0" fontId="46" fillId="0" borderId="21" applyNumberFormat="false" applyAlignment="false" applyProtection="false">
      <alignment horizontal="left" vertical="center"/>
    </xf>
    <xf numFmtId="0" fontId="23" fillId="0" borderId="0">
      <alignment vertical="center"/>
    </xf>
    <xf numFmtId="0" fontId="14" fillId="58" borderId="0" applyNumberFormat="false" applyBorder="false" applyAlignment="false" applyProtection="false"/>
    <xf numFmtId="0" fontId="41" fillId="0" borderId="17" applyNumberFormat="false" applyFill="false" applyAlignment="false" applyProtection="false">
      <alignment vertical="center"/>
    </xf>
    <xf numFmtId="0" fontId="23" fillId="0" borderId="0">
      <alignment vertical="center"/>
    </xf>
    <xf numFmtId="0" fontId="5" fillId="24" borderId="0" applyNumberFormat="false" applyBorder="false" applyAlignment="false" applyProtection="false"/>
    <xf numFmtId="0" fontId="23" fillId="0" borderId="0">
      <alignment vertical="center"/>
    </xf>
    <xf numFmtId="0" fontId="23" fillId="0" borderId="0"/>
    <xf numFmtId="0" fontId="6" fillId="31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23" fillId="0" borderId="0"/>
    <xf numFmtId="0" fontId="36" fillId="0" borderId="14" applyNumberFormat="false" applyFill="false" applyProtection="false">
      <alignment horizontal="center"/>
    </xf>
    <xf numFmtId="0" fontId="23" fillId="0" borderId="0"/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63" fillId="66" borderId="24" applyNumberFormat="false" applyAlignment="false" applyProtection="false">
      <alignment vertical="center"/>
    </xf>
    <xf numFmtId="0" fontId="8" fillId="63" borderId="0" applyNumberFormat="false" applyBorder="false" applyAlignment="false" applyProtection="false"/>
    <xf numFmtId="0" fontId="5" fillId="13" borderId="0" applyNumberFormat="false" applyBorder="false" applyAlignment="false" applyProtection="false"/>
    <xf numFmtId="0" fontId="54" fillId="0" borderId="0" applyNumberFormat="false" applyFill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185" fontId="37" fillId="44" borderId="0"/>
    <xf numFmtId="0" fontId="12" fillId="11" borderId="0" applyNumberFormat="false" applyBorder="false" applyAlignment="false" applyProtection="false">
      <alignment vertical="center"/>
    </xf>
    <xf numFmtId="0" fontId="31" fillId="0" borderId="0"/>
    <xf numFmtId="0" fontId="12" fillId="11" borderId="0" applyNumberFormat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3" fillId="0" borderId="0"/>
    <xf numFmtId="0" fontId="6" fillId="28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179" fontId="15" fillId="0" borderId="14" applyFill="false" applyProtection="false">
      <alignment horizontal="right"/>
    </xf>
    <xf numFmtId="9" fontId="0" fillId="0" borderId="0" applyFont="false" applyFill="false" applyBorder="false" applyAlignment="false" applyProtection="false">
      <alignment vertical="center"/>
    </xf>
    <xf numFmtId="15" fontId="33" fillId="0" borderId="0"/>
    <xf numFmtId="0" fontId="5" fillId="39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7" fillId="68" borderId="0" applyNumberFormat="false" applyBorder="false" applyAlignment="false" applyProtection="false">
      <alignment vertical="center"/>
    </xf>
    <xf numFmtId="0" fontId="63" fillId="66" borderId="24" applyNumberFormat="false" applyAlignment="false" applyProtection="false">
      <alignment vertical="center"/>
    </xf>
    <xf numFmtId="15" fontId="33" fillId="0" borderId="0"/>
    <xf numFmtId="0" fontId="43" fillId="54" borderId="19">
      <protection locked="false"/>
    </xf>
    <xf numFmtId="0" fontId="6" fillId="1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/>
    <xf numFmtId="0" fontId="6" fillId="55" borderId="0" applyNumberFormat="false" applyBorder="false" applyAlignment="false" applyProtection="false">
      <alignment vertical="center"/>
    </xf>
    <xf numFmtId="0" fontId="63" fillId="66" borderId="24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/>
    <xf numFmtId="0" fontId="63" fillId="66" borderId="24" applyNumberFormat="false" applyAlignment="false" applyProtection="false">
      <alignment vertical="center"/>
    </xf>
    <xf numFmtId="4" fontId="33" fillId="0" borderId="0" applyFont="false" applyFill="false" applyBorder="false" applyAlignment="false" applyProtection="false"/>
    <xf numFmtId="1" fontId="15" fillId="0" borderId="14" applyFill="false" applyProtection="false">
      <alignment horizontal="center"/>
    </xf>
    <xf numFmtId="0" fontId="61" fillId="0" borderId="0" applyNumberFormat="false" applyFill="false" applyBorder="false" applyAlignment="false" applyProtection="false">
      <alignment vertical="center"/>
    </xf>
    <xf numFmtId="0" fontId="63" fillId="66" borderId="24" applyNumberFormat="false" applyAlignment="false" applyProtection="false">
      <alignment vertical="center"/>
    </xf>
    <xf numFmtId="0" fontId="36" fillId="0" borderId="14" applyNumberFormat="false" applyFill="false" applyProtection="false">
      <alignment horizontal="left"/>
    </xf>
    <xf numFmtId="0" fontId="11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" fontId="33" fillId="0" borderId="0" applyFont="false" applyFill="false" applyBorder="false" applyAlignment="false" applyProtection="false"/>
    <xf numFmtId="0" fontId="59" fillId="0" borderId="0" applyNumberFormat="false" applyFill="false" applyBorder="false" applyAlignment="false" applyProtection="false">
      <alignment vertical="center"/>
    </xf>
    <xf numFmtId="0" fontId="36" fillId="0" borderId="14" applyNumberFormat="false" applyFill="false" applyProtection="false">
      <alignment horizontal="left"/>
    </xf>
    <xf numFmtId="0" fontId="11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3" fontId="33" fillId="0" borderId="0" applyFont="false" applyFill="false" applyBorder="false" applyAlignment="false" applyProtection="false"/>
    <xf numFmtId="0" fontId="23" fillId="0" borderId="0">
      <alignment vertical="center"/>
    </xf>
    <xf numFmtId="0" fontId="8" fillId="62" borderId="0" applyNumberFormat="false" applyBorder="false" applyAlignment="false" applyProtection="false"/>
    <xf numFmtId="15" fontId="33" fillId="0" borderId="0" applyFont="false" applyFill="false" applyBorder="false" applyAlignment="false" applyProtection="false"/>
    <xf numFmtId="0" fontId="8" fillId="5" borderId="0" applyNumberFormat="false" applyBorder="false" applyAlignment="false" applyProtection="false"/>
    <xf numFmtId="0" fontId="27" fillId="0" borderId="8" applyNumberFormat="false" applyFill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42" fillId="0" borderId="18" applyNumberFormat="false" applyFill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179" fontId="15" fillId="0" borderId="14" applyFill="false" applyProtection="false">
      <alignment horizontal="right"/>
    </xf>
    <xf numFmtId="0" fontId="33" fillId="0" borderId="0" applyNumberFormat="false" applyFont="false" applyFill="false" applyBorder="false" applyAlignment="false" applyProtection="false">
      <alignment horizontal="left"/>
    </xf>
    <xf numFmtId="0" fontId="21" fillId="4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21" fillId="4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7" fillId="47" borderId="0" applyNumberFormat="false" applyBorder="false" applyAlignment="false" applyProtection="false">
      <alignment vertical="center"/>
    </xf>
    <xf numFmtId="0" fontId="55" fillId="61" borderId="0" applyNumberFormat="false" applyBorder="false" applyAlignment="false" applyProtection="false"/>
    <xf numFmtId="0" fontId="14" fillId="26" borderId="0" applyNumberFormat="false" applyBorder="false" applyAlignment="false" applyProtection="false"/>
    <xf numFmtId="0" fontId="45" fillId="0" borderId="0" applyNumberFormat="false" applyFill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26" fillId="0" borderId="16" applyNumberFormat="false" applyFill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39" borderId="0" applyNumberFormat="false" applyBorder="false" applyAlignment="false" applyProtection="false"/>
    <xf numFmtId="0" fontId="21" fillId="46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3" fontId="33" fillId="0" borderId="0" applyFont="false" applyFill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45" borderId="15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8" fillId="62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36" fillId="0" borderId="14" applyNumberFormat="false" applyFill="false" applyProtection="false">
      <alignment horizont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36" fillId="0" borderId="14" applyNumberFormat="false" applyFill="false" applyProtection="false">
      <alignment horizontal="center"/>
    </xf>
    <xf numFmtId="0" fontId="6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/>
    <xf numFmtId="0" fontId="35" fillId="0" borderId="0" applyNumberFormat="false" applyFill="false" applyBorder="false" applyAlignment="false" applyProtection="false">
      <alignment vertical="center"/>
    </xf>
    <xf numFmtId="38" fontId="33" fillId="0" borderId="0" applyFont="false" applyFill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1" fillId="0" borderId="0"/>
    <xf numFmtId="0" fontId="11" fillId="20" borderId="7" applyNumberFormat="false" applyFont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34" fillId="0" borderId="10" applyNumberFormat="false" applyFill="false" applyAlignment="false" applyProtection="false">
      <alignment vertical="center"/>
    </xf>
    <xf numFmtId="0" fontId="33" fillId="43" borderId="0" applyNumberFormat="false" applyFont="false" applyBorder="false" applyAlignment="false" applyProtection="false"/>
    <xf numFmtId="0" fontId="5" fillId="2" borderId="0" applyNumberFormat="false" applyBorder="false" applyAlignment="false" applyProtection="false"/>
    <xf numFmtId="191" fontId="15" fillId="0" borderId="0" applyFont="false" applyFill="false" applyBorder="false" applyAlignment="false" applyProtection="false"/>
    <xf numFmtId="0" fontId="0" fillId="42" borderId="13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32" fillId="0" borderId="12" applyNumberFormat="false" applyFill="false" applyAlignment="false" applyProtection="false">
      <alignment vertical="center"/>
    </xf>
    <xf numFmtId="0" fontId="36" fillId="0" borderId="14" applyNumberFormat="false" applyFill="false" applyProtection="false">
      <alignment horizontal="left"/>
    </xf>
    <xf numFmtId="49" fontId="15" fillId="0" borderId="0" applyFont="false" applyFill="false" applyBorder="false" applyAlignment="false" applyProtection="false"/>
    <xf numFmtId="0" fontId="33" fillId="0" borderId="0" applyNumberFormat="false" applyFont="false" applyFill="false" applyBorder="false" applyAlignment="false" applyProtection="false">
      <alignment horizontal="left"/>
    </xf>
    <xf numFmtId="0" fontId="21" fillId="41" borderId="0" applyNumberFormat="false" applyBorder="false" applyAlignment="false" applyProtection="false">
      <alignment vertical="center"/>
    </xf>
    <xf numFmtId="0" fontId="21" fillId="40" borderId="0" applyNumberFormat="false" applyBorder="false" applyAlignment="false" applyProtection="false">
      <alignment vertical="center"/>
    </xf>
    <xf numFmtId="0" fontId="8" fillId="63" borderId="0" applyNumberFormat="false" applyBorder="false" applyAlignment="false" applyProtection="false"/>
    <xf numFmtId="0" fontId="5" fillId="13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43" fillId="54" borderId="19">
      <protection locked="false"/>
    </xf>
    <xf numFmtId="0" fontId="48" fillId="56" borderId="0" applyNumberFormat="false" applyBorder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3" borderId="0" applyNumberFormat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23" fillId="0" borderId="0"/>
    <xf numFmtId="43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3" fontId="33" fillId="0" borderId="0" applyFont="false" applyFill="false" applyBorder="false" applyAlignment="false" applyProtection="false"/>
    <xf numFmtId="0" fontId="23" fillId="0" borderId="0"/>
    <xf numFmtId="0" fontId="14" fillId="53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29" fillId="0" borderId="10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1" fillId="20" borderId="7" applyNumberFormat="false" applyFont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21" fillId="37" borderId="0" applyNumberFormat="false" applyBorder="false" applyAlignment="false" applyProtection="false">
      <alignment vertical="center"/>
    </xf>
    <xf numFmtId="0" fontId="33" fillId="0" borderId="0" applyNumberFormat="false" applyFont="false" applyFill="false" applyBorder="false" applyAlignment="false" applyProtection="false">
      <alignment horizontal="left"/>
    </xf>
    <xf numFmtId="0" fontId="28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/>
    <xf numFmtId="0" fontId="30" fillId="12" borderId="11" applyNumberFormat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57" fillId="0" borderId="0"/>
    <xf numFmtId="0" fontId="7" fillId="35" borderId="0" applyNumberFormat="false" applyBorder="false" applyAlignment="false" applyProtection="false">
      <alignment vertical="center"/>
    </xf>
    <xf numFmtId="179" fontId="15" fillId="0" borderId="14" applyFill="false" applyProtection="false">
      <alignment horizontal="right"/>
    </xf>
    <xf numFmtId="0" fontId="21" fillId="34" borderId="0" applyNumberFormat="false" applyBorder="false" applyAlignment="false" applyProtection="false">
      <alignment vertical="center"/>
    </xf>
    <xf numFmtId="0" fontId="48" fillId="56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27" fillId="0" borderId="8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/>
    <xf numFmtId="1" fontId="15" fillId="0" borderId="14" applyFill="false" applyProtection="false">
      <alignment horizontal="center"/>
    </xf>
    <xf numFmtId="0" fontId="5" fillId="14" borderId="0" applyNumberFormat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/>
    <xf numFmtId="43" fontId="15" fillId="0" borderId="0" applyFont="false" applyFill="false" applyBorder="false" applyAlignment="false" applyProtection="false"/>
    <xf numFmtId="0" fontId="5" fillId="24" borderId="0" applyNumberFormat="false" applyBorder="false" applyAlignment="false" applyProtection="false"/>
    <xf numFmtId="0" fontId="25" fillId="33" borderId="0" applyNumberFormat="false" applyBorder="false" applyAlignment="false" applyProtection="false">
      <alignment vertical="center"/>
    </xf>
    <xf numFmtId="185" fontId="37" fillId="44" borderId="0"/>
    <xf numFmtId="1" fontId="15" fillId="0" borderId="14" applyFill="false" applyProtection="false">
      <alignment horizontal="center"/>
    </xf>
    <xf numFmtId="0" fontId="5" fillId="18" borderId="0" applyNumberFormat="false" applyBorder="false" applyAlignment="false" applyProtection="false"/>
    <xf numFmtId="0" fontId="24" fillId="16" borderId="3" applyNumberFormat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4" fontId="33" fillId="0" borderId="0" applyFont="false" applyFill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/>
    <xf numFmtId="0" fontId="30" fillId="12" borderId="11" applyNumberFormat="false" applyAlignment="false" applyProtection="false">
      <alignment vertical="center"/>
    </xf>
    <xf numFmtId="3" fontId="33" fillId="0" borderId="0" applyFont="false" applyFill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4" fontId="33" fillId="0" borderId="0" applyFont="false" applyFill="false" applyBorder="false" applyAlignment="false" applyProtection="false"/>
    <xf numFmtId="0" fontId="31" fillId="0" borderId="0"/>
    <xf numFmtId="0" fontId="30" fillId="12" borderId="11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8" fillId="5" borderId="0" applyNumberFormat="false" applyBorder="false" applyAlignment="false" applyProtection="false"/>
    <xf numFmtId="0" fontId="15" fillId="0" borderId="4" applyNumberFormat="false" applyFill="false" applyProtection="false">
      <alignment horizontal="left"/>
    </xf>
    <xf numFmtId="41" fontId="23" fillId="0" borderId="0" applyFont="false" applyFill="false" applyBorder="false" applyAlignment="false" applyProtection="false"/>
    <xf numFmtId="0" fontId="11" fillId="20" borderId="7" applyNumberFormat="false" applyFon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179" fontId="15" fillId="0" borderId="14" applyFill="false" applyProtection="false">
      <alignment horizontal="right"/>
    </xf>
    <xf numFmtId="179" fontId="15" fillId="0" borderId="14" applyFill="false" applyProtection="false">
      <alignment horizontal="right"/>
    </xf>
    <xf numFmtId="0" fontId="12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20" fillId="29" borderId="5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6" fillId="15" borderId="0" applyNumberFormat="false" applyBorder="false" applyAlignment="false" applyProtection="false">
      <alignment vertical="center"/>
    </xf>
    <xf numFmtId="0" fontId="8" fillId="63" borderId="0" applyNumberFormat="false" applyBorder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58" borderId="0" applyNumberFormat="false" applyBorder="false" applyAlignment="false" applyProtection="false"/>
    <xf numFmtId="0" fontId="11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/>
    <xf numFmtId="0" fontId="30" fillId="12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6" fillId="0" borderId="0"/>
    <xf numFmtId="0" fontId="11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2" fillId="0" borderId="0" applyNumberFormat="false" applyFill="false" applyBorder="false" applyAlignment="false" applyProtection="false"/>
    <xf numFmtId="0" fontId="33" fillId="43" borderId="0" applyNumberFormat="false" applyFon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15" fontId="33" fillId="0" borderId="0"/>
    <xf numFmtId="0" fontId="14" fillId="7" borderId="0" applyNumberFormat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33" fillId="0" borderId="0" applyNumberFormat="false" applyFont="false" applyFill="false" applyBorder="false" applyAlignment="false" applyProtection="false">
      <alignment horizontal="left"/>
    </xf>
    <xf numFmtId="0" fontId="11" fillId="21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190" fontId="47" fillId="0" borderId="0"/>
    <xf numFmtId="0" fontId="8" fillId="5" borderId="0" applyNumberFormat="false" applyBorder="false" applyAlignment="false" applyProtection="false"/>
    <xf numFmtId="0" fontId="8" fillId="5" borderId="0" applyNumberFormat="false" applyBorder="false" applyAlignment="false" applyProtection="false"/>
    <xf numFmtId="0" fontId="6" fillId="28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/>
    <xf numFmtId="179" fontId="15" fillId="0" borderId="14" applyFill="false" applyProtection="false">
      <alignment horizontal="right"/>
    </xf>
    <xf numFmtId="0" fontId="23" fillId="0" borderId="0"/>
    <xf numFmtId="0" fontId="8" fillId="62" borderId="0" applyNumberFormat="false" applyBorder="false" applyAlignment="false" applyProtection="false"/>
    <xf numFmtId="185" fontId="51" fillId="57" borderId="0"/>
    <xf numFmtId="42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179" fontId="15" fillId="0" borderId="14" applyFill="false" applyProtection="false">
      <alignment horizontal="right"/>
    </xf>
    <xf numFmtId="0" fontId="15" fillId="0" borderId="4" applyNumberFormat="false" applyFill="false" applyProtection="false">
      <alignment horizontal="left"/>
    </xf>
    <xf numFmtId="0" fontId="36" fillId="0" borderId="14" applyNumberFormat="false" applyFill="false" applyProtection="false">
      <alignment horizontal="left"/>
    </xf>
    <xf numFmtId="0" fontId="0" fillId="0" borderId="0">
      <alignment vertical="center"/>
    </xf>
    <xf numFmtId="9" fontId="57" fillId="0" borderId="0" applyFont="false" applyFill="false" applyBorder="false" applyAlignment="false" applyProtection="false"/>
    <xf numFmtId="10" fontId="15" fillId="0" borderId="0" applyFont="false" applyFill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14" fillId="58" borderId="0" applyNumberFormat="false" applyBorder="false" applyAlignment="false" applyProtection="false"/>
    <xf numFmtId="14" fontId="49" fillId="0" borderId="0">
      <alignment horizontal="center" wrapText="true"/>
      <protection locked="false"/>
    </xf>
    <xf numFmtId="0" fontId="14" fillId="7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57" fillId="0" borderId="0"/>
    <xf numFmtId="37" fontId="64" fillId="0" borderId="0"/>
    <xf numFmtId="37" fontId="64" fillId="0" borderId="0"/>
    <xf numFmtId="0" fontId="5" fillId="14" borderId="0" applyNumberFormat="false" applyBorder="false" applyAlignment="false" applyProtection="false"/>
    <xf numFmtId="0" fontId="5" fillId="14" borderId="0" applyNumberFormat="false" applyBorder="false" applyAlignment="false" applyProtection="false"/>
    <xf numFmtId="0" fontId="53" fillId="0" borderId="4" applyNumberFormat="false" applyFill="false" applyProtection="false">
      <alignment horizontal="center"/>
    </xf>
    <xf numFmtId="0" fontId="47" fillId="0" borderId="0"/>
    <xf numFmtId="0" fontId="46" fillId="0" borderId="22">
      <alignment horizontal="left" vertical="center"/>
    </xf>
    <xf numFmtId="180" fontId="15" fillId="0" borderId="0" applyFont="false" applyFill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186" fontId="33" fillId="0" borderId="0" applyFont="false" applyFill="false" applyBorder="false" applyAlignment="false" applyProtection="false"/>
    <xf numFmtId="180" fontId="15" fillId="0" borderId="0" applyFont="false" applyFill="false" applyBorder="false" applyAlignment="false" applyProtection="false"/>
    <xf numFmtId="40" fontId="33" fillId="0" borderId="0" applyFont="false" applyFill="false" applyBorder="false" applyAlignment="false" applyProtection="false"/>
    <xf numFmtId="0" fontId="23" fillId="0" borderId="0"/>
    <xf numFmtId="0" fontId="48" fillId="56" borderId="0" applyNumberFormat="false" applyBorder="false" applyAlignment="false" applyProtection="false">
      <alignment vertical="center"/>
    </xf>
    <xf numFmtId="185" fontId="37" fillId="44" borderId="0"/>
    <xf numFmtId="10" fontId="50" fillId="20" borderId="1" applyNumberFormat="false" applyBorder="false" applyAlignment="false" applyProtection="false"/>
    <xf numFmtId="0" fontId="11" fillId="2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33" fillId="43" borderId="0" applyNumberFormat="false" applyFont="false" applyBorder="false" applyAlignment="false" applyProtection="false"/>
    <xf numFmtId="0" fontId="46" fillId="0" borderId="22">
      <alignment horizontal="left" vertical="center"/>
    </xf>
    <xf numFmtId="0" fontId="46" fillId="0" borderId="22">
      <alignment horizontal="left" vertical="center"/>
    </xf>
    <xf numFmtId="0" fontId="23" fillId="0" borderId="0"/>
    <xf numFmtId="0" fontId="6" fillId="3" borderId="0" applyNumberFormat="false" applyBorder="false" applyAlignment="false" applyProtection="false">
      <alignment vertical="center"/>
    </xf>
    <xf numFmtId="0" fontId="46" fillId="0" borderId="22">
      <alignment horizontal="left" vertical="center"/>
    </xf>
    <xf numFmtId="0" fontId="57" fillId="0" borderId="0"/>
    <xf numFmtId="0" fontId="23" fillId="0" borderId="0"/>
    <xf numFmtId="0" fontId="6" fillId="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8" fillId="63" borderId="0" applyNumberFormat="false" applyBorder="false" applyAlignment="false" applyProtection="false"/>
    <xf numFmtId="15" fontId="33" fillId="0" borderId="0"/>
    <xf numFmtId="15" fontId="33" fillId="0" borderId="0"/>
    <xf numFmtId="183" fontId="15" fillId="0" borderId="0" applyFont="false" applyFill="false" applyBorder="false" applyAlignment="false" applyProtection="false"/>
    <xf numFmtId="0" fontId="10" fillId="7" borderId="0" applyNumberFormat="false" applyBorder="false" applyAlignment="false" applyProtection="false"/>
    <xf numFmtId="0" fontId="44" fillId="0" borderId="20">
      <alignment horizontal="center"/>
    </xf>
    <xf numFmtId="0" fontId="5" fillId="39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184" fontId="47" fillId="0" borderId="0"/>
    <xf numFmtId="182" fontId="15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/>
    <xf numFmtId="0" fontId="23" fillId="0" borderId="0">
      <alignment vertical="center"/>
    </xf>
    <xf numFmtId="0" fontId="24" fillId="16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45" fillId="0" borderId="0" applyNumberFormat="false" applyFill="false" applyBorder="false" applyAlignment="false" applyProtection="false">
      <alignment vertical="center"/>
    </xf>
    <xf numFmtId="10" fontId="50" fillId="20" borderId="1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2" fillId="0" borderId="0"/>
    <xf numFmtId="0" fontId="11" fillId="3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58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11" fillId="1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188" fontId="15" fillId="0" borderId="0" applyFont="false" applyFill="false" applyBorder="false" applyAlignment="false" applyProtection="false"/>
    <xf numFmtId="0" fontId="5" fillId="18" borderId="0" applyNumberFormat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1" fontId="15" fillId="0" borderId="14" applyFill="false" applyProtection="false">
      <alignment horizontal="center"/>
    </xf>
    <xf numFmtId="0" fontId="11" fillId="2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44" fillId="0" borderId="20">
      <alignment horizontal="center"/>
    </xf>
    <xf numFmtId="0" fontId="14" fillId="59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3" fillId="0" borderId="4" applyNumberFormat="false" applyFill="false" applyProtection="false">
      <alignment horizontal="center"/>
    </xf>
    <xf numFmtId="0" fontId="5" fillId="14" borderId="0" applyNumberFormat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4" fillId="53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5" fillId="3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6" fillId="6" borderId="5" applyNumberFormat="false" applyAlignment="false" applyProtection="false">
      <alignment vertical="center"/>
    </xf>
    <xf numFmtId="0" fontId="23" fillId="0" borderId="0"/>
    <xf numFmtId="180" fontId="15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24" fillId="16" borderId="3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55" fillId="61" borderId="0" applyNumberFormat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0" fontId="14" fillId="58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/>
    <xf numFmtId="0" fontId="6" fillId="55" borderId="0" applyNumberFormat="false" applyBorder="false" applyAlignment="false" applyProtection="false">
      <alignment vertical="center"/>
    </xf>
    <xf numFmtId="0" fontId="31" fillId="0" borderId="0"/>
    <xf numFmtId="0" fontId="56" fillId="0" borderId="0"/>
    <xf numFmtId="0" fontId="55" fillId="61" borderId="0" applyNumberFormat="false" applyBorder="false" applyAlignment="false" applyProtection="false"/>
    <xf numFmtId="193" fontId="15" fillId="0" borderId="0" applyFont="false" applyFill="false" applyBorder="false" applyAlignment="false" applyProtection="false"/>
    <xf numFmtId="0" fontId="30" fillId="12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15" fillId="0" borderId="0"/>
    <xf numFmtId="0" fontId="6" fillId="17" borderId="0" applyNumberFormat="false" applyBorder="false" applyAlignment="false" applyProtection="false">
      <alignment vertical="center"/>
    </xf>
    <xf numFmtId="0" fontId="31" fillId="0" borderId="0"/>
    <xf numFmtId="0" fontId="46" fillId="0" borderId="22">
      <alignment horizontal="left" vertical="center"/>
    </xf>
    <xf numFmtId="0" fontId="31" fillId="0" borderId="0"/>
    <xf numFmtId="0" fontId="14" fillId="26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185" fontId="51" fillId="57" borderId="0"/>
    <xf numFmtId="0" fontId="11" fillId="16" borderId="0" applyNumberFormat="false" applyBorder="false" applyAlignment="false" applyProtection="false">
      <alignment vertical="center"/>
    </xf>
    <xf numFmtId="0" fontId="15" fillId="0" borderId="4" applyNumberFormat="false" applyFill="false" applyProtection="false">
      <alignment horizontal="right"/>
    </xf>
    <xf numFmtId="0" fontId="44" fillId="0" borderId="20">
      <alignment horizontal="center"/>
    </xf>
    <xf numFmtId="0" fontId="5" fillId="14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1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36" fillId="0" borderId="14" applyNumberFormat="false" applyFill="false" applyProtection="false">
      <alignment horizontal="center"/>
    </xf>
    <xf numFmtId="0" fontId="5" fillId="60" borderId="0" applyNumberFormat="false" applyBorder="false" applyAlignment="false" applyProtection="false"/>
    <xf numFmtId="0" fontId="31" fillId="0" borderId="0"/>
    <xf numFmtId="0" fontId="46" fillId="0" borderId="22">
      <alignment horizontal="left" vertical="center"/>
    </xf>
    <xf numFmtId="0" fontId="5" fillId="39" borderId="0" applyNumberFormat="false" applyBorder="false" applyAlignment="false" applyProtection="false"/>
    <xf numFmtId="0" fontId="41" fillId="0" borderId="17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12" fillId="11" borderId="0" applyNumberFormat="false" applyBorder="false" applyAlignment="false" applyProtection="false">
      <alignment vertical="center"/>
    </xf>
    <xf numFmtId="0" fontId="56" fillId="0" borderId="0">
      <protection locked="false"/>
    </xf>
    <xf numFmtId="0" fontId="13" fillId="12" borderId="3" applyNumberFormat="false" applyAlignment="false" applyProtection="false">
      <alignment vertical="center"/>
    </xf>
    <xf numFmtId="0" fontId="31" fillId="0" borderId="0"/>
    <xf numFmtId="0" fontId="45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14" fillId="53" borderId="0" applyNumberFormat="false" applyBorder="false" applyAlignment="false" applyProtection="false"/>
    <xf numFmtId="0" fontId="14" fillId="13" borderId="0" applyNumberFormat="false" applyBorder="false" applyAlignment="false" applyProtection="false"/>
    <xf numFmtId="3" fontId="33" fillId="0" borderId="0" applyFont="false" applyFill="false" applyBorder="false" applyAlignment="false" applyProtection="false"/>
    <xf numFmtId="0" fontId="56" fillId="0" borderId="0"/>
    <xf numFmtId="0" fontId="5" fillId="24" borderId="0" applyNumberFormat="false" applyBorder="false" applyAlignment="false" applyProtection="false"/>
    <xf numFmtId="0" fontId="31" fillId="0" borderId="0"/>
    <xf numFmtId="0" fontId="30" fillId="12" borderId="11" applyNumberFormat="false" applyAlignment="false" applyProtection="false">
      <alignment vertical="center"/>
    </xf>
    <xf numFmtId="0" fontId="5" fillId="18" borderId="0" applyNumberFormat="false" applyBorder="false" applyAlignment="false" applyProtection="false"/>
    <xf numFmtId="0" fontId="31" fillId="0" borderId="0"/>
    <xf numFmtId="0" fontId="5" fillId="14" borderId="0" applyNumberFormat="false" applyBorder="false" applyAlignment="false" applyProtection="false"/>
    <xf numFmtId="0" fontId="48" fillId="56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3" fillId="12" borderId="3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58" borderId="0" applyNumberFormat="false" applyBorder="false" applyAlignment="false" applyProtection="false"/>
    <xf numFmtId="0" fontId="8" fillId="63" borderId="0" applyNumberFormat="false" applyBorder="false" applyAlignment="false" applyProtection="false"/>
    <xf numFmtId="0" fontId="11" fillId="20" borderId="0" applyNumberFormat="false" applyBorder="false" applyAlignment="false" applyProtection="false">
      <alignment vertical="center"/>
    </xf>
    <xf numFmtId="0" fontId="31" fillId="0" borderId="0"/>
    <xf numFmtId="0" fontId="7" fillId="10" borderId="0" applyNumberFormat="false" applyBorder="false" applyAlignment="false" applyProtection="false">
      <alignment vertical="center"/>
    </xf>
    <xf numFmtId="0" fontId="31" fillId="0" borderId="0"/>
    <xf numFmtId="0" fontId="5" fillId="18" borderId="0" applyNumberFormat="false" applyBorder="false" applyAlignment="false" applyProtection="false"/>
    <xf numFmtId="0" fontId="11" fillId="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/>
    <xf numFmtId="185" fontId="37" fillId="44" borderId="0"/>
    <xf numFmtId="0" fontId="7" fillId="8" borderId="0" applyNumberFormat="false" applyBorder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/>
    <xf numFmtId="0" fontId="44" fillId="0" borderId="20">
      <alignment horizontal="center"/>
    </xf>
    <xf numFmtId="0" fontId="57" fillId="0" borderId="0"/>
    <xf numFmtId="15" fontId="33" fillId="0" borderId="0" applyFont="false" applyFill="false" applyBorder="false" applyAlignment="false" applyProtection="false"/>
    <xf numFmtId="0" fontId="60" fillId="0" borderId="0" applyNumberFormat="false" applyFill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8" fillId="5" borderId="0" applyNumberFormat="false" applyBorder="false" applyAlignment="false" applyProtection="false"/>
    <xf numFmtId="0" fontId="7" fillId="4" borderId="0" applyNumberFormat="false" applyBorder="false" applyAlignment="false" applyProtection="false">
      <alignment vertical="center"/>
    </xf>
    <xf numFmtId="0" fontId="6" fillId="5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4" fillId="13" borderId="0" applyNumberFormat="false" applyBorder="false" applyAlignment="false" applyProtection="false"/>
    <xf numFmtId="0" fontId="22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/>
    <xf numFmtId="0" fontId="5" fillId="24" borderId="0" applyNumberFormat="false" applyBorder="false" applyAlignment="false" applyProtection="false"/>
    <xf numFmtId="0" fontId="19" fillId="0" borderId="6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</cellStyleXfs>
  <cellXfs count="17">
    <xf numFmtId="0" fontId="0" fillId="0" borderId="0" xfId="0">
      <alignment vertical="center"/>
    </xf>
    <xf numFmtId="0" fontId="0" fillId="0" borderId="0" xfId="0" applyFill="true" applyProtection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0" xfId="0" applyFill="true" applyBorder="true" applyProtection="true">
      <alignment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0" fillId="0" borderId="1" xfId="0" applyFill="true" applyBorder="true" applyProtection="true">
      <alignment vertical="center"/>
      <protection locked="false"/>
    </xf>
    <xf numFmtId="0" fontId="0" fillId="0" borderId="1" xfId="0" applyFill="true" applyBorder="true" applyAlignment="true" applyProtection="true">
      <alignment horizontal="center" vertical="center"/>
      <protection locked="false"/>
    </xf>
  </cellXfs>
  <cellStyles count="955">
    <cellStyle name="常规" xfId="0" builtinId="0"/>
    <cellStyle name="Accent5 17" xfId="1"/>
    <cellStyle name="Accent5 16 2" xfId="2"/>
    <cellStyle name="20% - 强调文字颜色 6 2 2" xfId="3"/>
    <cellStyle name="Accent5 18" xfId="4"/>
    <cellStyle name="Accent5 21" xfId="5"/>
    <cellStyle name="Accent5 16" xfId="6"/>
    <cellStyle name="20% - 强调文字颜色 6 2" xfId="7"/>
    <cellStyle name="Accent5 12 2" xfId="8"/>
    <cellStyle name="40% - 强调文字颜色 3 2" xfId="9"/>
    <cellStyle name="Accent5 8 2" xfId="10"/>
    <cellStyle name="标题 4 2 2" xfId="11"/>
    <cellStyle name="Accent5 - 20% 2" xfId="12"/>
    <cellStyle name="强调文字颜色 3 2 4" xfId="13"/>
    <cellStyle name="Accent4 8 2" xfId="14"/>
    <cellStyle name="标题 3 2 2" xfId="15"/>
    <cellStyle name="Accent4 7 2" xfId="16"/>
    <cellStyle name="Accent4 - 20% 2 2" xfId="17"/>
    <cellStyle name="Accent4 4 2" xfId="18"/>
    <cellStyle name="Accent4 - 40% 3" xfId="19"/>
    <cellStyle name="适中 2 4" xfId="20"/>
    <cellStyle name="Accent4 14 2" xfId="21"/>
    <cellStyle name="20% - 强调文字颜色 6 2 2 3" xfId="22"/>
    <cellStyle name="Accent4 14" xfId="23"/>
    <cellStyle name="Accent4 20" xfId="24"/>
    <cellStyle name="Accent4 15" xfId="25"/>
    <cellStyle name="PSSpacer 2 2" xfId="26"/>
    <cellStyle name="Accent4 12 2" xfId="27"/>
    <cellStyle name="链接单元格 2 2" xfId="28"/>
    <cellStyle name="Accent4 11" xfId="29"/>
    <cellStyle name="20% - 强调文字颜色 5 2 3" xfId="30"/>
    <cellStyle name="Accent4 10 2" xfId="31"/>
    <cellStyle name="20% - 强调文字颜色 5 2 2 2" xfId="32"/>
    <cellStyle name="强调文字颜色 4 2 3" xfId="33"/>
    <cellStyle name="Accent4 - 40% 4" xfId="34"/>
    <cellStyle name="Accent5 3" xfId="35"/>
    <cellStyle name="Accent3 7" xfId="36"/>
    <cellStyle name="差_Book1_1 2 2" xfId="37"/>
    <cellStyle name="Accent3 6" xfId="38"/>
    <cellStyle name="Accent3 10 2" xfId="39"/>
    <cellStyle name="常规 13" xfId="40"/>
    <cellStyle name="Accent3 5" xfId="41"/>
    <cellStyle name="常规 12" xfId="42"/>
    <cellStyle name="Accent3 4" xfId="43"/>
    <cellStyle name="常规 11" xfId="44"/>
    <cellStyle name="强调文字颜色 1 2 2 4" xfId="45"/>
    <cellStyle name="60% - 强调文字颜色 4 2 4" xfId="46"/>
    <cellStyle name="Accent6 - 20% 2" xfId="47"/>
    <cellStyle name="Accent3 18" xfId="48"/>
    <cellStyle name="常规 4 3" xfId="49"/>
    <cellStyle name="Accent3 16 2" xfId="50"/>
    <cellStyle name="Accent3 21" xfId="51"/>
    <cellStyle name="Accent3 16" xfId="52"/>
    <cellStyle name="60% - 强调文字颜色 1 2 4" xfId="53"/>
    <cellStyle name="Accent3 15 2" xfId="54"/>
    <cellStyle name="60% - 强调文字颜色 1 2 3 2" xfId="55"/>
    <cellStyle name="Accent4 12" xfId="56"/>
    <cellStyle name="20% - 强调文字颜色 5 2 4" xfId="57"/>
    <cellStyle name="链接单元格 2" xfId="58"/>
    <cellStyle name="Accent3 20" xfId="59"/>
    <cellStyle name="Accent3 15" xfId="60"/>
    <cellStyle name="60% - 强调文字颜色 1 2 3" xfId="61"/>
    <cellStyle name="Accent3 12 2" xfId="62"/>
    <cellStyle name="Accent5 6" xfId="63"/>
    <cellStyle name="好_Book1_云南省建国前入党的老党员补贴有关情况统计表2010(1).01" xfId="64"/>
    <cellStyle name="差 2 2 2" xfId="65"/>
    <cellStyle name="Accent3 3" xfId="66"/>
    <cellStyle name="常规 10" xfId="67"/>
    <cellStyle name="Accent3 7 2" xfId="68"/>
    <cellStyle name="Accent3 13" xfId="69"/>
    <cellStyle name="Accent5 4" xfId="70"/>
    <cellStyle name="40% - 强调文字颜色 4 2 2 2" xfId="71"/>
    <cellStyle name="Accent3 - 60% 2" xfId="72"/>
    <cellStyle name="60% - 强调文字颜色 6 2 2 2 2" xfId="73"/>
    <cellStyle name="Accent5 7" xfId="74"/>
    <cellStyle name="Accent5 - 20% 4" xfId="75"/>
    <cellStyle name="Accent3 - 40% 2 2" xfId="76"/>
    <cellStyle name="Accent3 - 40% 2" xfId="77"/>
    <cellStyle name="Accent3" xfId="78"/>
    <cellStyle name="Accent2 9 2" xfId="79"/>
    <cellStyle name="Accent5" xfId="80"/>
    <cellStyle name="Accent2 9" xfId="81"/>
    <cellStyle name="Accent2 7 2" xfId="82"/>
    <cellStyle name="60% - 强调文字颜色 1 2 2 4" xfId="83"/>
    <cellStyle name="Accent2 3 2" xfId="84"/>
    <cellStyle name="Accent3 8" xfId="85"/>
    <cellStyle name="标题 2 2" xfId="86"/>
    <cellStyle name="差_Book1_1 2 3" xfId="87"/>
    <cellStyle name="Accent2 2 2" xfId="88"/>
    <cellStyle name="Accent2 8" xfId="89"/>
    <cellStyle name="标题 1 2" xfId="90"/>
    <cellStyle name="差_Book1_云南省建国前入党的老党员补贴有关情况统计表2010(1).01 4" xfId="91"/>
    <cellStyle name="Accent2 18" xfId="92"/>
    <cellStyle name="Accent2 - 60% 2 2" xfId="93"/>
    <cellStyle name="Accent2 10 2" xfId="94"/>
    <cellStyle name="Accent2 - 20% 4" xfId="95"/>
    <cellStyle name="_弱电系统设备配置报价清单" xfId="96"/>
    <cellStyle name="Accent4 19" xfId="97"/>
    <cellStyle name="Accent2 - 20% 3" xfId="98"/>
    <cellStyle name="_Book1_2_云南省建国前入党的老党员补贴有关情况统计表2010(1).01 4" xfId="99"/>
    <cellStyle name="Accent4" xfId="100"/>
    <cellStyle name="部门" xfId="101"/>
    <cellStyle name="Accent5 11 2" xfId="102"/>
    <cellStyle name="40% - 强调文字颜色 2 2" xfId="103"/>
    <cellStyle name="Accent2 - 20% 2" xfId="104"/>
    <cellStyle name="6mal" xfId="105"/>
    <cellStyle name="_Book1_2_云南省建国前入党的老党员补贴有关情况统计表2010(1).01 3" xfId="106"/>
    <cellStyle name="Accent2" xfId="107"/>
    <cellStyle name="Accent1 9 2" xfId="108"/>
    <cellStyle name="Accent1 9" xfId="109"/>
    <cellStyle name="Accent6 17" xfId="110"/>
    <cellStyle name="Accent1 8 2" xfId="111"/>
    <cellStyle name="20% - 强调文字颜色 2 2 2 3" xfId="112"/>
    <cellStyle name="差_Book1_云南省建国前入党的老党员补贴有关情况统计表2010(1).01" xfId="113"/>
    <cellStyle name="Accent6 16 2" xfId="114"/>
    <cellStyle name="Accent1 8" xfId="115"/>
    <cellStyle name="Accent2 - 40% 2 2" xfId="116"/>
    <cellStyle name="Accent6 21" xfId="117"/>
    <cellStyle name="Accent6 16" xfId="118"/>
    <cellStyle name="Accent1 3 2" xfId="119"/>
    <cellStyle name="Accent6 14 2" xfId="120"/>
    <cellStyle name="Accent1 6" xfId="121"/>
    <cellStyle name="40% - 强调文字颜色 3 2 2 3" xfId="122"/>
    <cellStyle name="20% - 强调文字颜色 1 2 4" xfId="123"/>
    <cellStyle name="强调 1 2 2" xfId="124"/>
    <cellStyle name="Accent6 14" xfId="125"/>
    <cellStyle name="Accent1 7" xfId="126"/>
    <cellStyle name="强调 1 2 3" xfId="127"/>
    <cellStyle name="Accent6 - 40% 4" xfId="128"/>
    <cellStyle name="Accent6 12" xfId="129"/>
    <cellStyle name="输入 2 6" xfId="130"/>
    <cellStyle name="差_Book1 3" xfId="131"/>
    <cellStyle name="Accent3 5 2" xfId="132"/>
    <cellStyle name="_Book1_3" xfId="133"/>
    <cellStyle name="Accent1 3" xfId="134"/>
    <cellStyle name="Accent6 11" xfId="135"/>
    <cellStyle name="输入 2 4 2" xfId="136"/>
    <cellStyle name="Accent5 - 60%" xfId="137"/>
    <cellStyle name="Accent5 4 2" xfId="138"/>
    <cellStyle name="Milliers_!!!GO" xfId="139"/>
    <cellStyle name="Accent6 10" xfId="140"/>
    <cellStyle name="Accent1 17" xfId="141"/>
    <cellStyle name="Linked Cells 3" xfId="142"/>
    <cellStyle name="Accent1 15 2" xfId="143"/>
    <cellStyle name="Accent1 20" xfId="144"/>
    <cellStyle name="Accent1 15" xfId="145"/>
    <cellStyle name="Accent1 14 2" xfId="146"/>
    <cellStyle name="Accent4 6 2" xfId="147"/>
    <cellStyle name="_ET_STYLE_NoName_00__Book1_1 4" xfId="148"/>
    <cellStyle name="Header2 4" xfId="149"/>
    <cellStyle name="Accent5 - 40% 3" xfId="150"/>
    <cellStyle name="常规 9" xfId="151"/>
    <cellStyle name="Accent5 - 40% 2 2" xfId="152"/>
    <cellStyle name="常规 8 2" xfId="153"/>
    <cellStyle name="Accent1 13 2" xfId="154"/>
    <cellStyle name="Accent5 - 40% 2" xfId="155"/>
    <cellStyle name="常规 8" xfId="156"/>
    <cellStyle name="强调文字颜色 5 2 4" xfId="157"/>
    <cellStyle name="Accent1 13" xfId="158"/>
    <cellStyle name="Accent6 20" xfId="159"/>
    <cellStyle name="Accent6 15" xfId="160"/>
    <cellStyle name="Moneda [0]_96 Risk" xfId="161"/>
    <cellStyle name="Accent1 11 2" xfId="162"/>
    <cellStyle name="Accent1 11" xfId="163"/>
    <cellStyle name="计算 2 2 5" xfId="164"/>
    <cellStyle name="Accent1 - 60%" xfId="165"/>
    <cellStyle name="60% - 强调文字颜色 4 2 2 2" xfId="166"/>
    <cellStyle name="强调文字颜色 1 2 2 2 2" xfId="167"/>
    <cellStyle name="Accent1 - 40% 2 2" xfId="168"/>
    <cellStyle name="差_7.1罗平县大学生“村官”统计季报表(7月修订，下发空表) 4" xfId="169"/>
    <cellStyle name="Accent1 - 20% 4" xfId="170"/>
    <cellStyle name="强调文字颜色 2 2 2 3" xfId="171"/>
    <cellStyle name="Accent4 - 20% 4" xfId="172"/>
    <cellStyle name="Accent4 9" xfId="173"/>
    <cellStyle name="好_Book1" xfId="174"/>
    <cellStyle name="Accent1 - 20% 2 2" xfId="175"/>
    <cellStyle name="强调文字颜色 2 2 2 2 2" xfId="176"/>
    <cellStyle name="Accent6 9" xfId="177"/>
    <cellStyle name="标题 5 3" xfId="178"/>
    <cellStyle name="Accent5 - 20%" xfId="179"/>
    <cellStyle name="Accent1 - 20% 2" xfId="180"/>
    <cellStyle name="Accent5 19" xfId="181"/>
    <cellStyle name="强调文字颜色 2 2 2 2" xfId="182"/>
    <cellStyle name="输出 2 2 2 2" xfId="183"/>
    <cellStyle name="Accent4 9 2" xfId="184"/>
    <cellStyle name="好_Book1 2" xfId="185"/>
    <cellStyle name="Accent2 10" xfId="186"/>
    <cellStyle name="Accent1 - 40% 2" xfId="187"/>
    <cellStyle name="60% - 强调文字颜色 6 2 2 4" xfId="188"/>
    <cellStyle name="Accent1 21" xfId="189"/>
    <cellStyle name="Accent1 16" xfId="190"/>
    <cellStyle name="Linked Cells 2" xfId="191"/>
    <cellStyle name="借出原因 2 3" xfId="192"/>
    <cellStyle name="Accent6 11 2" xfId="193"/>
    <cellStyle name="Accent1 6 2" xfId="194"/>
    <cellStyle name="Accent3 11" xfId="195"/>
    <cellStyle name="Accent6 7 2" xfId="196"/>
    <cellStyle name="args.style" xfId="197"/>
    <cellStyle name="Accent1" xfId="198"/>
    <cellStyle name="差 2 2 3" xfId="199"/>
    <cellStyle name="60% - 强调文字颜色 5 2 4" xfId="200"/>
    <cellStyle name="差 2 3 2" xfId="201"/>
    <cellStyle name="Accent5 14 2" xfId="202"/>
    <cellStyle name="40% - 强调文字颜色 5 2" xfId="203"/>
    <cellStyle name="输出 2 6" xfId="204"/>
    <cellStyle name="60% - 强调文字颜色 4 2 2 4" xfId="205"/>
    <cellStyle name="60% - 强调文字颜色 4 2 2 3" xfId="206"/>
    <cellStyle name="60% - 强调文字颜色 4 2 2 2 2" xfId="207"/>
    <cellStyle name="Accent1 - 60% 2" xfId="208"/>
    <cellStyle name="Accent3 - 60%" xfId="209"/>
    <cellStyle name="60% - 强调文字颜色 6 2 2 2" xfId="210"/>
    <cellStyle name="60% - 强调文字颜色 4 2 2" xfId="211"/>
    <cellStyle name="强调文字颜色 1 2 2 2" xfId="212"/>
    <cellStyle name="Accent6 5 2" xfId="213"/>
    <cellStyle name="Accent4 7" xfId="214"/>
    <cellStyle name="Accent4 - 20% 2" xfId="215"/>
    <cellStyle name="60% - 强调文字颜色 3 2 2 4" xfId="216"/>
    <cellStyle name="Accent2 - 60% 2" xfId="217"/>
    <cellStyle name="60% - 强调文字颜色 5 2 2 2 2" xfId="218"/>
    <cellStyle name="Accent4 6" xfId="219"/>
    <cellStyle name="Accent3 11 2" xfId="220"/>
    <cellStyle name="60% - 强调文字颜色 3 2 2 3" xfId="221"/>
    <cellStyle name="Accent4 5 2" xfId="222"/>
    <cellStyle name="60% - 强调文字颜色 3 2 2 2 2" xfId="223"/>
    <cellStyle name="样式 1" xfId="224"/>
    <cellStyle name="60% - 强调文字颜色 3 2 2" xfId="225"/>
    <cellStyle name="Grey" xfId="226"/>
    <cellStyle name="Accent2 13 2" xfId="227"/>
    <cellStyle name="好 2 4" xfId="228"/>
    <cellStyle name="60% - 强调文字颜色 3 2" xfId="229"/>
    <cellStyle name="Accent1 12" xfId="230"/>
    <cellStyle name="计算 2" xfId="231"/>
    <cellStyle name="Accent6 4 2" xfId="232"/>
    <cellStyle name="60% - 强调文字颜色 3 2 4" xfId="233"/>
    <cellStyle name="Accent2 12 2" xfId="234"/>
    <cellStyle name="60% - 强调文字颜色 2 2 3 2" xfId="235"/>
    <cellStyle name="60% - 强调文字颜色 2 2 3" xfId="236"/>
    <cellStyle name="60% - 强调文字颜色 2 2 2 2 2" xfId="237"/>
    <cellStyle name="Accent5 - 40% 4" xfId="238"/>
    <cellStyle name="Accent4 10" xfId="239"/>
    <cellStyle name="20% - 强调文字颜色 5 2 2" xfId="240"/>
    <cellStyle name="链接单元格 2 2 3" xfId="241"/>
    <cellStyle name="60% - 强调文字颜色 2 2" xfId="242"/>
    <cellStyle name="20% - 强调文字颜色 3 2 3" xfId="243"/>
    <cellStyle name="Accent6 3 2" xfId="244"/>
    <cellStyle name="Accent5 - 20% 3" xfId="245"/>
    <cellStyle name="汇总 2 3 2" xfId="246"/>
    <cellStyle name="常规 5" xfId="247"/>
    <cellStyle name="Accent5 15 2" xfId="248"/>
    <cellStyle name="40% - 强调文字颜色 6 2" xfId="249"/>
    <cellStyle name="60% - 强调文字颜色 5 2 2" xfId="250"/>
    <cellStyle name="表标题 2 3" xfId="251"/>
    <cellStyle name="60% - 强调文字颜色 1 2 2 3" xfId="252"/>
    <cellStyle name="40% - 强调文字颜色 2 2 4" xfId="253"/>
    <cellStyle name="60% - 强调文字颜色 4 2 3 2" xfId="254"/>
    <cellStyle name="强调文字颜色 5 2 2" xfId="255"/>
    <cellStyle name="常规 6" xfId="256"/>
    <cellStyle name="60% - 强调文字颜色 2 2 4" xfId="257"/>
    <cellStyle name="60% - 强调文字颜色 1 2 2 2 2" xfId="258"/>
    <cellStyle name="40% - 强调文字颜色 2 2 3 2" xfId="259"/>
    <cellStyle name="好_7.1罗平县大学生“村官”统计季报表(7月修订，下发空表) 3" xfId="260"/>
    <cellStyle name="Accent2 11 2" xfId="261"/>
    <cellStyle name="输入 2" xfId="262"/>
    <cellStyle name="60% - 强调文字颜色 1 2" xfId="263"/>
    <cellStyle name="常规 2 5" xfId="264"/>
    <cellStyle name="强调文字颜色 4 2 2 4" xfId="265"/>
    <cellStyle name="40% - 强调文字颜色 6 2 3" xfId="266"/>
    <cellStyle name="40% - 强调文字颜色 6 2 2 2" xfId="267"/>
    <cellStyle name="Accent2 5 2" xfId="268"/>
    <cellStyle name="Accent5 8" xfId="269"/>
    <cellStyle name="标题 4 2" xfId="270"/>
    <cellStyle name="20% - 强调文字颜色 4 2 2 3" xfId="271"/>
    <cellStyle name="差_Book1 2 2" xfId="272"/>
    <cellStyle name="Accent1 - 40% 3" xfId="273"/>
    <cellStyle name="Accent3 19" xfId="274"/>
    <cellStyle name="Accent3 12" xfId="275"/>
    <cellStyle name="Accent3 - 20% 2 2" xfId="276"/>
    <cellStyle name="Accent4 8" xfId="277"/>
    <cellStyle name="Accent2 4 2" xfId="278"/>
    <cellStyle name="Accent4 - 20% 3" xfId="279"/>
    <cellStyle name="标题 3 2" xfId="280"/>
    <cellStyle name="常规 3 2 3" xfId="281"/>
    <cellStyle name="40% - 强调文字颜色 5 2 3 2" xfId="282"/>
    <cellStyle name="适中 2" xfId="283"/>
    <cellStyle name="Accent1 19" xfId="284"/>
    <cellStyle name="40% - 强调文字颜色 2 2 2" xfId="285"/>
    <cellStyle name="数量 3" xfId="286"/>
    <cellStyle name=" 1" xfId="287"/>
    <cellStyle name="Accent5 2 2" xfId="288"/>
    <cellStyle name="Accent5 - 40%" xfId="289"/>
    <cellStyle name="60% - 强调文字颜色 6 2 3 2" xfId="290"/>
    <cellStyle name="_Book1_2_云南省建国前入党的老党员补贴有关情况统计表2010(1).01 2" xfId="291"/>
    <cellStyle name="Accent2 - 40% 2" xfId="292"/>
    <cellStyle name="Accent3 2" xfId="293"/>
    <cellStyle name="60% - 强调文字颜色 5 2 2 3" xfId="294"/>
    <cellStyle name="60% - 强调文字颜色 5 2 2 2" xfId="295"/>
    <cellStyle name="Accent2 - 60%" xfId="296"/>
    <cellStyle name="Accent2 - 40% 3" xfId="297"/>
    <cellStyle name="Accent2 7" xfId="298"/>
    <cellStyle name="差_Book1_云南省建国前入党的老党员补贴有关情况统计表2010(1).01 3" xfId="299"/>
    <cellStyle name="_Book1_1 3" xfId="300"/>
    <cellStyle name="Accent2 - 20%" xfId="301"/>
    <cellStyle name="Accent3 - 20% 3" xfId="302"/>
    <cellStyle name="40% - 强调文字颜色 2 2 2 2" xfId="303"/>
    <cellStyle name="数量 3 2" xfId="304"/>
    <cellStyle name="Accent3 14 2" xfId="305"/>
    <cellStyle name="60% - 强调文字颜色 1 2 2 2" xfId="306"/>
    <cellStyle name="40% - 强调文字颜色 2 2 3" xfId="307"/>
    <cellStyle name="数量 4" xfId="308"/>
    <cellStyle name="Accent2 - 40% 4" xfId="309"/>
    <cellStyle name="40% - 强调文字颜色 4 2 3 2" xfId="310"/>
    <cellStyle name="Accent6 4" xfId="311"/>
    <cellStyle name="汇总 2 4" xfId="312"/>
    <cellStyle name="汇总 2 2" xfId="313"/>
    <cellStyle name="Accent6 2" xfId="314"/>
    <cellStyle name="60% - 强调文字颜色 6 2 4" xfId="315"/>
    <cellStyle name="Accent5 5" xfId="316"/>
    <cellStyle name="40% - 强调文字颜色 4 2 2 3" xfId="317"/>
    <cellStyle name="60% - 强调文字颜色 3 2 3 2" xfId="318"/>
    <cellStyle name="警告文本 2" xfId="319"/>
    <cellStyle name="Accent1 2" xfId="320"/>
    <cellStyle name="千位[0]_ 方正PC" xfId="321"/>
    <cellStyle name="20% - 强调文字颜色 5 2 2 3" xfId="322"/>
    <cellStyle name="强调文字颜色 4 2 4" xfId="323"/>
    <cellStyle name="Accent5 2" xfId="324"/>
    <cellStyle name="Accent3 - 20%" xfId="325"/>
    <cellStyle name="40% - 强调文字颜色 6 2 3 2" xfId="326"/>
    <cellStyle name="60% - 强调文字颜色 4 2 3" xfId="327"/>
    <cellStyle name="强调文字颜色 1 2 2 3" xfId="328"/>
    <cellStyle name="强调文字颜色 5 2" xfId="329"/>
    <cellStyle name="Accent3 - 20% 2" xfId="330"/>
    <cellStyle name="输入 2 7" xfId="331"/>
    <cellStyle name="Accent1 4" xfId="332"/>
    <cellStyle name="Accent4 16 2" xfId="333"/>
    <cellStyle name="20% - 强调文字颜色 1 2 2" xfId="334"/>
    <cellStyle name="计算 2 3 3" xfId="335"/>
    <cellStyle name="Accent4 2 2" xfId="336"/>
    <cellStyle name="部门 2 2" xfId="337"/>
    <cellStyle name="Accent5 13 2" xfId="338"/>
    <cellStyle name="40% - 强调文字颜色 4 2" xfId="339"/>
    <cellStyle name="0,0_x000d__x000a_NA_x000d__x000a_" xfId="340"/>
    <cellStyle name="20% - 强调文字颜色 4 2 2 2" xfId="341"/>
    <cellStyle name="60% - 强调文字颜色 2 2 2" xfId="342"/>
    <cellStyle name="20% - 强调文字颜色 3 2 3 2" xfId="343"/>
    <cellStyle name="注释 2 2 5" xfId="344"/>
    <cellStyle name="Accent3 - 60% 2 2" xfId="345"/>
    <cellStyle name="Accent5 7 2" xfId="346"/>
    <cellStyle name="60% - 强调文字颜色 2 2 2 4" xfId="347"/>
    <cellStyle name="20% - 强调文字颜色 3 2 2" xfId="348"/>
    <cellStyle name="常规 3 4" xfId="349"/>
    <cellStyle name="60% - 强调文字颜色 3 2 2 2" xfId="350"/>
    <cellStyle name="Accent4 5" xfId="351"/>
    <cellStyle name="Accent4 4" xfId="352"/>
    <cellStyle name="部门 4" xfId="353"/>
    <cellStyle name="强调 1 4" xfId="354"/>
    <cellStyle name="Accent3 10" xfId="355"/>
    <cellStyle name="Accent4 21" xfId="356"/>
    <cellStyle name="Accent4 16" xfId="357"/>
    <cellStyle name="20% - 强调文字颜色 1 2" xfId="358"/>
    <cellStyle name="PSSpacer 2 3" xfId="359"/>
    <cellStyle name="差_Book1 2" xfId="360"/>
    <cellStyle name="输入 2 5" xfId="361"/>
    <cellStyle name="借出原因 2 2" xfId="362"/>
    <cellStyle name="Date 3" xfId="363"/>
    <cellStyle name="60% - 强调文字颜色 2 2 2 2" xfId="364"/>
    <cellStyle name="Accent5 - 60% 2 2" xfId="365"/>
    <cellStyle name="标题 5 2 3" xfId="366"/>
    <cellStyle name="Accent1 10 2" xfId="367"/>
    <cellStyle name="分级显示行_1_Book1" xfId="368"/>
    <cellStyle name="Accent5 10 2" xfId="369"/>
    <cellStyle name="40% - 强调文字颜色 1 2" xfId="370"/>
    <cellStyle name="Accent1 7 2" xfId="371"/>
    <cellStyle name="60% - 强调文字颜色 6 2 2" xfId="372"/>
    <cellStyle name="PSDate 2 3" xfId="373"/>
    <cellStyle name="40% - 强调文字颜色 3 2 2 2" xfId="374"/>
    <cellStyle name="Accent1 5" xfId="375"/>
    <cellStyle name="20% - 强调文字颜色 1 2 3" xfId="376"/>
    <cellStyle name="好 2 2 3" xfId="377"/>
    <cellStyle name="_Book1_1" xfId="378"/>
    <cellStyle name="_Book1_云南省建国前入党的老党员补贴有关情况统计表2010(1).01" xfId="379"/>
    <cellStyle name="60% - 强调文字颜色 6 2 3" xfId="380"/>
    <cellStyle name="Accent3 13 2" xfId="381"/>
    <cellStyle name="Accent6 6" xfId="382"/>
    <cellStyle name="汇总 2 6" xfId="383"/>
    <cellStyle name="Accent2 21" xfId="384"/>
    <cellStyle name="Accent2 16" xfId="385"/>
    <cellStyle name="20% - 强调文字颜色 2 2 4" xfId="386"/>
    <cellStyle name="强调 2 2 2" xfId="387"/>
    <cellStyle name="Accent3 17" xfId="388"/>
    <cellStyle name="常规 4 2" xfId="389"/>
    <cellStyle name="Accent6 - 60% 2" xfId="390"/>
    <cellStyle name="Accent5 - 60% 2" xfId="391"/>
    <cellStyle name="Accent6 10 2" xfId="392"/>
    <cellStyle name="解释性文本 2 3" xfId="393"/>
    <cellStyle name="PSChar 2 3" xfId="394"/>
    <cellStyle name="20% - 强调文字颜色 6 2 4" xfId="395"/>
    <cellStyle name="40% - 强调文字颜色 1 2 3" xfId="396"/>
    <cellStyle name="PSDate" xfId="397"/>
    <cellStyle name="PSDate 2" xfId="398"/>
    <cellStyle name="强调文字颜色 4 2 2" xfId="399"/>
    <cellStyle name="PSHeading 2 2" xfId="400"/>
    <cellStyle name="编号" xfId="401"/>
    <cellStyle name="检查单元格 2" xfId="402"/>
    <cellStyle name="检查单元格 2 2" xfId="403"/>
    <cellStyle name="借出原因" xfId="404"/>
    <cellStyle name="PSDec 2 3" xfId="405"/>
    <cellStyle name="表标题 2 2" xfId="406"/>
    <cellStyle name="PSHeading 4" xfId="407"/>
    <cellStyle name="PSInt 2 2" xfId="408"/>
    <cellStyle name="t_HVAC Equipment (3)" xfId="409"/>
    <cellStyle name="Normal - Style1" xfId="410"/>
    <cellStyle name="PSDate 3" xfId="411"/>
    <cellStyle name="计算 2 3 2" xfId="412"/>
    <cellStyle name="解释性文本 2 2 3" xfId="413"/>
    <cellStyle name="60% - 强调文字颜色 6" xfId="414" builtinId="52"/>
    <cellStyle name="标题 4 2 2 2" xfId="415"/>
    <cellStyle name="注释 2 5" xfId="416"/>
    <cellStyle name="PSChar 2 2" xfId="417"/>
    <cellStyle name="输出 2 5" xfId="418"/>
    <cellStyle name="20% - 强调文字颜色 6 2 3" xfId="419"/>
    <cellStyle name="40% - 强调文字颜色 1 2 2" xfId="420"/>
    <cellStyle name="PSSpacer" xfId="421"/>
    <cellStyle name="Accent2 17" xfId="422"/>
    <cellStyle name="标题1 3" xfId="423"/>
    <cellStyle name="注释 2 2" xfId="424"/>
    <cellStyle name="差_7.1罗平县大学生“村官”统计季报表(7月修订，下发空表) 2" xfId="425"/>
    <cellStyle name="40% - 强调文字颜色 6 2 4" xfId="426"/>
    <cellStyle name="标题 3 2 2 2" xfId="427"/>
    <cellStyle name="差_7.1罗平县大学生“村官”统计季报表(7月修订，下发空表) 3" xfId="428"/>
    <cellStyle name="差_Book1_1" xfId="429"/>
    <cellStyle name="Dollar (zero dec)" xfId="430"/>
    <cellStyle name="差_Book1_1 2" xfId="431"/>
    <cellStyle name="差_Book1_云南省建国前入党的老党员补贴有关情况统计表2010(1).01 2 3" xfId="432"/>
    <cellStyle name="强调文字颜色 1 2 3" xfId="433"/>
    <cellStyle name="输入 2 2 3" xfId="434"/>
    <cellStyle name="PSDec 3" xfId="435"/>
    <cellStyle name="常规 2 2 2" xfId="436"/>
    <cellStyle name="Accent5 14" xfId="437"/>
    <cellStyle name="Accent6 6 2" xfId="438"/>
    <cellStyle name="40% - 强调文字颜色 5" xfId="439" builtinId="47"/>
    <cellStyle name="常规 2 2 2 3" xfId="440"/>
    <cellStyle name="差_Book1_云南省建国前入党的老党员补贴有关情况统计表2010(1).01 2 2" xfId="441"/>
    <cellStyle name="昗弨_Pacific Region P&amp;L" xfId="442"/>
    <cellStyle name="常规 2 2 3" xfId="443"/>
    <cellStyle name="Accent5 20" xfId="444"/>
    <cellStyle name="Accent5 15" xfId="445"/>
    <cellStyle name="40% - 强调文字颜色 6" xfId="446" builtinId="51"/>
    <cellStyle name="常规 2 3 3" xfId="447"/>
    <cellStyle name="Input [yellow]" xfId="448"/>
    <cellStyle name="t_HVAC Equipment (3)_Sheet1" xfId="449"/>
    <cellStyle name="注释 2" xfId="450"/>
    <cellStyle name="商品名称 3" xfId="451"/>
    <cellStyle name="强调文字颜色 1 2 4" xfId="452"/>
    <cellStyle name="标题 2 2 2 2" xfId="453"/>
    <cellStyle name="常规 3 2" xfId="454"/>
    <cellStyle name="常规 3 2 2 3" xfId="455"/>
    <cellStyle name="t" xfId="456"/>
    <cellStyle name="标题 2 2 2 3" xfId="457"/>
    <cellStyle name="链接单元格 2 2 2" xfId="458"/>
    <cellStyle name="常规 3 3 2" xfId="459"/>
    <cellStyle name="强调文字颜色 3 2 2 2 2" xfId="460"/>
    <cellStyle name="Pourcentage_pldt" xfId="461"/>
    <cellStyle name="输入 2 2 2 2" xfId="462"/>
    <cellStyle name="捠壿_Region Orders (2)" xfId="463"/>
    <cellStyle name="编号 2" xfId="464"/>
    <cellStyle name="PSHeading 2 2 2" xfId="465"/>
    <cellStyle name="Header1" xfId="466"/>
    <cellStyle name="常规 3 3 3" xfId="467"/>
    <cellStyle name="Accent6 - 40% 2" xfId="468"/>
    <cellStyle name="标题 2 2 3" xfId="469"/>
    <cellStyle name="常规 4" xfId="470"/>
    <cellStyle name="Accent6 12 2" xfId="471"/>
    <cellStyle name="常规 4 2 2" xfId="472"/>
    <cellStyle name="常规 5 2" xfId="473"/>
    <cellStyle name="60% - 强调文字颜色 3 2 3" xfId="474"/>
    <cellStyle name="警告文本" xfId="475" builtinId="11"/>
    <cellStyle name="常规 5 2 2" xfId="476"/>
    <cellStyle name="部门 2 3" xfId="477"/>
    <cellStyle name="常规 5 3" xfId="478"/>
    <cellStyle name="常规 8 3" xfId="479"/>
    <cellStyle name="好 2" xfId="480"/>
    <cellStyle name="检查单元格 2 2 3" xfId="481"/>
    <cellStyle name="强调 3 2" xfId="482"/>
    <cellStyle name="Accent4 - 60% 2" xfId="483"/>
    <cellStyle name="标题 4 2 2 3" xfId="484"/>
    <cellStyle name="注释 2 6" xfId="485"/>
    <cellStyle name="好 2 2 2" xfId="486"/>
    <cellStyle name="强调文字颜色 5 2 2 2 2" xfId="487"/>
    <cellStyle name="Input Cells 3" xfId="488"/>
    <cellStyle name="好_Book1_云南省建国前入党的老党员补贴有关情况统计表2010(1).01 2" xfId="489"/>
    <cellStyle name="_Book1_2_云南省建国前入党的老党员补贴有关情况统计表2010(1).01 2 2 2" xfId="490"/>
    <cellStyle name="好_Book1_云南省建国前入党的老党员补贴有关情况统计表2010(1).01 2 2" xfId="491"/>
    <cellStyle name="差 2 2" xfId="492"/>
    <cellStyle name="警告文本 2 2 3" xfId="493"/>
    <cellStyle name="差 2 3" xfId="494"/>
    <cellStyle name="标题 1 2 2 2" xfId="495"/>
    <cellStyle name="常规 5 2 3" xfId="496"/>
    <cellStyle name="强调文字颜色 2 2" xfId="497"/>
    <cellStyle name="输出 2 2" xfId="498"/>
    <cellStyle name="汇总 2 2 5" xfId="499"/>
    <cellStyle name="强调文字颜色 6 2 2 3" xfId="500"/>
    <cellStyle name="计算 2 2 2 2" xfId="501"/>
    <cellStyle name="Accent6 18" xfId="502"/>
    <cellStyle name="计算 2 4 2" xfId="503"/>
    <cellStyle name="日期 2 3" xfId="504"/>
    <cellStyle name="百分比" xfId="505" builtinId="5"/>
    <cellStyle name="Date" xfId="506"/>
    <cellStyle name="Accent3 6 2" xfId="507"/>
    <cellStyle name="差_7.1罗平县大学生“村官”统计季报表(7月修订，下发空表)" xfId="508"/>
    <cellStyle name="Accent5 13" xfId="509"/>
    <cellStyle name="40% - 强调文字颜色 4" xfId="510" builtinId="43"/>
    <cellStyle name="检查单元格 2 2 2" xfId="511"/>
    <cellStyle name="Date 2" xfId="512"/>
    <cellStyle name="sstot" xfId="513"/>
    <cellStyle name="强调文字颜色 3 2 2 4" xfId="514"/>
    <cellStyle name="表标题" xfId="515"/>
    <cellStyle name="强调文字颜色 6 2 2 4" xfId="516"/>
    <cellStyle name="检查单元格 2 3" xfId="517"/>
    <cellStyle name="表标题 2" xfId="518"/>
    <cellStyle name="检查单元格 2 3 2" xfId="519"/>
    <cellStyle name="PSDec 2 2" xfId="520"/>
    <cellStyle name="数量 2 3" xfId="521"/>
    <cellStyle name="解释性文本 2 2" xfId="522"/>
    <cellStyle name="检查单元格 2 4" xfId="523"/>
    <cellStyle name="借出原因 2" xfId="524"/>
    <cellStyle name="常规 2 3" xfId="525"/>
    <cellStyle name="强调文字颜色 4 2 2 2" xfId="526"/>
    <cellStyle name="40% - 强调文字颜色 3 2 3" xfId="527"/>
    <cellStyle name="PSDec" xfId="528"/>
    <cellStyle name="解释性文本" xfId="529" builtinId="53"/>
    <cellStyle name="借出原因 3" xfId="530"/>
    <cellStyle name="常规 2 4" xfId="531"/>
    <cellStyle name="强调文字颜色 4 2 2 3" xfId="532"/>
    <cellStyle name="40% - 强调文字颜色 3 2 4" xfId="533"/>
    <cellStyle name="强调文字颜色 3 2 3" xfId="534"/>
    <cellStyle name="Accent2 - 20% 2 2" xfId="535"/>
    <cellStyle name="差_7.1罗平县大学生“村官”统计季报表(7月修订，下发空表) 2 3" xfId="536"/>
    <cellStyle name="千位分隔[0]" xfId="537" builtinId="6"/>
    <cellStyle name="注释 2 2 2" xfId="538"/>
    <cellStyle name="PSInt 2 2 2" xfId="539"/>
    <cellStyle name="常规 3" xfId="540"/>
    <cellStyle name="强调 1 3" xfId="541"/>
    <cellStyle name="PSDate 2 2 2" xfId="542"/>
    <cellStyle name="强调 2 2" xfId="543"/>
    <cellStyle name="标题 1 2 3" xfId="544"/>
    <cellStyle name="注释 2 3" xfId="545"/>
    <cellStyle name="Accent3 - 20% 4" xfId="546"/>
    <cellStyle name="链接单元格 2 3" xfId="547"/>
    <cellStyle name="注释 2 4 2" xfId="548"/>
    <cellStyle name="20% - 强调文字颜色 5" xfId="549" builtinId="46"/>
    <cellStyle name="注释 2 2 2 2" xfId="550"/>
    <cellStyle name="强调文字颜色 3" xfId="551" builtinId="37"/>
    <cellStyle name="注释 2 2 4" xfId="552"/>
    <cellStyle name="强调文字颜色 6" xfId="553" builtinId="49"/>
    <cellStyle name="日期 2" xfId="554"/>
    <cellStyle name="PSChar 3" xfId="555"/>
    <cellStyle name="60% - 强调文字颜色 2" xfId="556" builtinId="36"/>
    <cellStyle name="Accent2 12" xfId="557"/>
    <cellStyle name="Accent3 9 2" xfId="558"/>
    <cellStyle name="60% - 强调文字颜色 5" xfId="559" builtinId="48"/>
    <cellStyle name="20% - 强调文字颜色 2 2 3" xfId="560"/>
    <cellStyle name="Accent5 11" xfId="561"/>
    <cellStyle name="40% - 强调文字颜色 2" xfId="562" builtinId="35"/>
    <cellStyle name="差_Book1 2 3" xfId="563"/>
    <cellStyle name="Accent1 - 40% 4" xfId="564"/>
    <cellStyle name="表标题 3" xfId="565"/>
    <cellStyle name="计算 2 2 2" xfId="566"/>
    <cellStyle name="Accent2 4" xfId="567"/>
    <cellStyle name="标题 3" xfId="568" builtinId="18"/>
    <cellStyle name="Accent3 4 2" xfId="569"/>
    <cellStyle name="差_机关" xfId="570"/>
    <cellStyle name="Accent1 14" xfId="571"/>
    <cellStyle name="Accent3 3 2" xfId="572"/>
    <cellStyle name="强调文字颜色 4" xfId="573" builtinId="41"/>
    <cellStyle name="注释 2 3 2" xfId="574"/>
    <cellStyle name="PSInt" xfId="575"/>
    <cellStyle name="标题" xfId="576" builtinId="15"/>
    <cellStyle name="60% - 强调文字颜色 5 2 3" xfId="577"/>
    <cellStyle name="强调文字颜色 3 2 2 2" xfId="578"/>
    <cellStyle name="已访问的超链接" xfId="579" builtinId="9"/>
    <cellStyle name="检查单元格" xfId="580" builtinId="23"/>
    <cellStyle name="40% - 强调文字颜色 4 2 3" xfId="581"/>
    <cellStyle name="寘嬫愗傝_Region Orders (2)" xfId="582"/>
    <cellStyle name="汇总 2 2 2 2" xfId="583"/>
    <cellStyle name="强调文字颜色 1 2 3 2" xfId="584"/>
    <cellStyle name="输出 2 7" xfId="585"/>
    <cellStyle name="强调 1 2" xfId="586"/>
    <cellStyle name="40% - 强调文字颜色 1 2 4" xfId="587"/>
    <cellStyle name="部门 2" xfId="588"/>
    <cellStyle name="Accent4 2" xfId="589"/>
    <cellStyle name="Accent4 3" xfId="590"/>
    <cellStyle name="部门 3" xfId="591"/>
    <cellStyle name="强调文字颜色 5 2 2 2" xfId="592"/>
    <cellStyle name="好 2 2" xfId="593"/>
    <cellStyle name="Accent4 - 60% 2 2" xfId="594"/>
    <cellStyle name="超链接" xfId="595" builtinId="8"/>
    <cellStyle name="Millares [0]_96 Risk" xfId="596"/>
    <cellStyle name="强调文字颜色 2 2 2 4" xfId="597"/>
    <cellStyle name="适中 2 2" xfId="598"/>
    <cellStyle name="标题 1 2 2 3" xfId="599"/>
    <cellStyle name="_Book1_1 2 2 2" xfId="600"/>
    <cellStyle name="注释 2 2 3" xfId="601"/>
    <cellStyle name="Accent2 2" xfId="602"/>
    <cellStyle name="标题 1" xfId="603" builtinId="16"/>
    <cellStyle name="PSSpacer 2 2 2" xfId="604"/>
    <cellStyle name="Accent4 15 2" xfId="605"/>
    <cellStyle name="捠壿 [0.00]_Region Orders (2)" xfId="606"/>
    <cellStyle name="注释" xfId="607" builtinId="10"/>
    <cellStyle name="Accent4 13 2" xfId="608"/>
    <cellStyle name="链接单元格" xfId="609" builtinId="24"/>
    <cellStyle name="借出原因 3 2" xfId="610"/>
    <cellStyle name="_Book1_2" xfId="611"/>
    <cellStyle name="PSChar 2" xfId="612"/>
    <cellStyle name="60% - 强调文字颜色 1" xfId="613" builtinId="32"/>
    <cellStyle name="60% - 强调文字颜色 3" xfId="614" builtinId="40"/>
    <cellStyle name="强调 3" xfId="615"/>
    <cellStyle name="Accent4 - 60%" xfId="616"/>
    <cellStyle name="汇总 2" xfId="617"/>
    <cellStyle name="Accent6" xfId="618"/>
    <cellStyle name="t_Sheet1" xfId="619"/>
    <cellStyle name="差_7.1罗平县大学生“村官”统计季报表(7月修订，下发空表) 2 2" xfId="620"/>
    <cellStyle name="输入 2 4" xfId="621"/>
    <cellStyle name="注释 2 4" xfId="622"/>
    <cellStyle name="Accent3 14" xfId="623"/>
    <cellStyle name="60% - 强调文字颜色 1 2 2" xfId="624"/>
    <cellStyle name="货币" xfId="625" builtinId="4"/>
    <cellStyle name="强调文字颜色 5 2 2 3" xfId="626"/>
    <cellStyle name="强调 3 2 3" xfId="627"/>
    <cellStyle name="好 2 3" xfId="628"/>
    <cellStyle name="常规 2 2" xfId="629"/>
    <cellStyle name="千位分隔" xfId="630" builtinId="3"/>
    <cellStyle name="Accent1 2 2" xfId="631"/>
    <cellStyle name="常规 2 3 2" xfId="632"/>
    <cellStyle name="强调文字颜色 4 2 2 2 2" xfId="633"/>
    <cellStyle name="输入 2 2" xfId="634"/>
    <cellStyle name="PSInt 2" xfId="635"/>
    <cellStyle name="常规 3 2 2 2" xfId="636"/>
    <cellStyle name="Accent6 - 20% 4" xfId="637"/>
    <cellStyle name="Accent2 3" xfId="638"/>
    <cellStyle name="标题 2" xfId="639" builtinId="17"/>
    <cellStyle name="60% - 强调文字颜色 5 2 3 2" xfId="640"/>
    <cellStyle name="20% - 强调文字颜色 1" xfId="641" builtinId="30"/>
    <cellStyle name="注释 2 3 3" xfId="642"/>
    <cellStyle name="输出 2 3 2" xfId="643"/>
    <cellStyle name="Accent6 15 2" xfId="644"/>
    <cellStyle name="强调文字颜色 5" xfId="645" builtinId="45"/>
    <cellStyle name="PSChar" xfId="646"/>
    <cellStyle name="汇总" xfId="647" builtinId="25"/>
    <cellStyle name="强调文字颜色 3 2 2" xfId="648"/>
    <cellStyle name="适中 2 3" xfId="649"/>
    <cellStyle name="Accent4 - 40% 2" xfId="650"/>
    <cellStyle name="输出 2" xfId="651"/>
    <cellStyle name="强调文字颜色 2" xfId="652" builtinId="33"/>
    <cellStyle name="标题 3 2 2 3" xfId="653"/>
    <cellStyle name="_Book1" xfId="654"/>
    <cellStyle name="20% - 强调文字颜色 6" xfId="655" builtinId="50"/>
    <cellStyle name="日期 3 2" xfId="656"/>
    <cellStyle name="强调文字颜色 1" xfId="657" builtinId="29"/>
    <cellStyle name="差 2 4" xfId="658"/>
    <cellStyle name="标题 3 2 3" xfId="659"/>
    <cellStyle name="强调文字颜色 5 2 2 4" xfId="660"/>
    <cellStyle name="Accent2 8 2" xfId="661"/>
    <cellStyle name="标题 1 2 2" xfId="662"/>
    <cellStyle name="Accent2 14" xfId="663"/>
    <cellStyle name="数量 2 2" xfId="664"/>
    <cellStyle name="Accent2 5" xfId="665"/>
    <cellStyle name="40% - 强调文字颜色 3 2 3 2" xfId="666"/>
    <cellStyle name="标题 4" xfId="667" builtinId="19"/>
    <cellStyle name="常规 3 2 2" xfId="668"/>
    <cellStyle name="寘嬫愗傝 [0.00]_Region Orders (2)" xfId="669"/>
    <cellStyle name="Accent6 7" xfId="670"/>
    <cellStyle name="差" xfId="671" builtinId="27"/>
    <cellStyle name="Input Cells" xfId="672"/>
    <cellStyle name="数量 2" xfId="673"/>
    <cellStyle name="Accent5 9 2" xfId="674"/>
    <cellStyle name="输入 2 3 3" xfId="675"/>
    <cellStyle name="计算 2 5" xfId="676"/>
    <cellStyle name="输入 2 2 4" xfId="677"/>
    <cellStyle name="输入 2 3 2" xfId="678"/>
    <cellStyle name="计算 2 4" xfId="679"/>
    <cellStyle name="解释性文本 2 2 2" xfId="680"/>
    <cellStyle name="PSDec 2 2 2" xfId="681"/>
    <cellStyle name="计算 2 3" xfId="682"/>
    <cellStyle name="输入 2 2 2" xfId="683"/>
    <cellStyle name="输出 2 4 2" xfId="684"/>
    <cellStyle name="20% - 强调文字颜色 6 2 2 2" xfId="685"/>
    <cellStyle name="Accent3 - 40% 3" xfId="686"/>
    <cellStyle name="输出 2 4" xfId="687"/>
    <cellStyle name="PSInt 3" xfId="688"/>
    <cellStyle name="警告文本 2 2" xfId="689"/>
    <cellStyle name="常规 3 3" xfId="690"/>
    <cellStyle name="强调文字颜色 4 2 3 2" xfId="691"/>
    <cellStyle name="强调文字颜色 6 2 4" xfId="692"/>
    <cellStyle name="20% - 强调文字颜色 4" xfId="693" builtinId="42"/>
    <cellStyle name="输出 2 3 3" xfId="694"/>
    <cellStyle name="解释性文本 2" xfId="695"/>
    <cellStyle name="PSDec 2" xfId="696"/>
    <cellStyle name="_Book1_1 4" xfId="697"/>
    <cellStyle name="输出 2 3" xfId="698"/>
    <cellStyle name="适中 2 2 3" xfId="699"/>
    <cellStyle name="适中 2 2 2" xfId="700"/>
    <cellStyle name="20% - 强调文字颜色 3 2 2 3" xfId="701"/>
    <cellStyle name="汇总 2 5" xfId="702"/>
    <cellStyle name="Accent6 5" xfId="703"/>
    <cellStyle name="强调 2" xfId="704"/>
    <cellStyle name="商品名称 2" xfId="705"/>
    <cellStyle name="千分位[0]_laroux" xfId="706"/>
    <cellStyle name="注释 2 7" xfId="707"/>
    <cellStyle name="60% - 强调文字颜色 4" xfId="708" builtinId="44"/>
    <cellStyle name="强调文字颜色 1 2" xfId="709"/>
    <cellStyle name="日期 3" xfId="710"/>
    <cellStyle name="日期 2 2" xfId="711"/>
    <cellStyle name="好_7.1罗平县大学生“村官”统计季报表(7月修订，下发空表) 2 2" xfId="712"/>
    <cellStyle name="Accent2 11" xfId="713"/>
    <cellStyle name="输入" xfId="714" builtinId="20"/>
    <cellStyle name="Accent6 13 2" xfId="715"/>
    <cellStyle name="强调文字颜色 3 2 2 3" xfId="716"/>
    <cellStyle name="强调 3 4" xfId="717"/>
    <cellStyle name="20% - 强调文字颜色 3 2 2 2" xfId="718"/>
    <cellStyle name="强调文字颜色 3 2" xfId="719"/>
    <cellStyle name="Accent6 - 60% 2 2" xfId="720"/>
    <cellStyle name="40% - 强调文字颜色 5 2 2 3" xfId="721"/>
    <cellStyle name="Accent4 - 40%" xfId="722"/>
    <cellStyle name="强调文字颜色 2 2 4" xfId="723"/>
    <cellStyle name="输出 2 2 4" xfId="724"/>
    <cellStyle name="60% - 强调文字颜色 6 2 2 3" xfId="725"/>
    <cellStyle name="千分位_laroux" xfId="726"/>
    <cellStyle name="输出 2 2 3" xfId="727"/>
    <cellStyle name="强调文字颜色 2 2 3" xfId="728"/>
    <cellStyle name="_ET_STYLE_NoName_00__Sheet3" xfId="729"/>
    <cellStyle name="20% - 强调文字颜色 5 2 3 2" xfId="730"/>
    <cellStyle name="Accent4 11 2" xfId="731"/>
    <cellStyle name="分级显示列_1_Book1" xfId="732"/>
    <cellStyle name="PSSpacer 3" xfId="733"/>
    <cellStyle name="汇总 2 2 3" xfId="734"/>
    <cellStyle name="Date 2 3" xfId="735"/>
    <cellStyle name="Accent3 - 40%" xfId="736"/>
    <cellStyle name="警告文本 2 2 2" xfId="737"/>
    <cellStyle name="PSChar 2 2 2" xfId="738"/>
    <cellStyle name="40% - 强调文字颜色 1 2 2 2" xfId="739"/>
    <cellStyle name="计算 2 6" xfId="740"/>
    <cellStyle name="Currency1" xfId="741"/>
    <cellStyle name="强调 2 3" xfId="742"/>
    <cellStyle name="强调 2 2 3" xfId="743"/>
    <cellStyle name="强调文字颜色 2 2 3 2" xfId="744"/>
    <cellStyle name="千位_ 方正PC" xfId="745"/>
    <cellStyle name="日期" xfId="746"/>
    <cellStyle name="普通_laroux" xfId="747"/>
    <cellStyle name="强调 1" xfId="748"/>
    <cellStyle name="Linked Cells" xfId="749"/>
    <cellStyle name="货币[0]" xfId="750" builtinId="7"/>
    <cellStyle name="20% - 强调文字颜色 6 2 3 2" xfId="751"/>
    <cellStyle name="日期 4" xfId="752"/>
    <cellStyle name="商品名称" xfId="753"/>
    <cellStyle name="借出原因 4" xfId="754"/>
    <cellStyle name="常规 2" xfId="755"/>
    <cellStyle name="Percent_!!!GO" xfId="756"/>
    <cellStyle name="Percent [2]" xfId="757"/>
    <cellStyle name="20% - 强调文字颜色 1 2 3 2" xfId="758"/>
    <cellStyle name="Accent1 5 2" xfId="759"/>
    <cellStyle name="Accent2 13" xfId="760"/>
    <cellStyle name="Accent6 - 40% 2 2" xfId="761"/>
    <cellStyle name="per.style" xfId="762"/>
    <cellStyle name="Accent3 - 40% 4" xfId="763"/>
    <cellStyle name="Accent6 2 2" xfId="764"/>
    <cellStyle name="汇总 2 2 2" xfId="765"/>
    <cellStyle name="Normal_!!!GO" xfId="766"/>
    <cellStyle name="no dec 2" xfId="767"/>
    <cellStyle name="no dec" xfId="768"/>
    <cellStyle name="Accent2 15" xfId="769"/>
    <cellStyle name="Accent2 20" xfId="770"/>
    <cellStyle name="标题1" xfId="771"/>
    <cellStyle name="New Times Roman" xfId="772"/>
    <cellStyle name="Header2 2 2" xfId="773"/>
    <cellStyle name="Mon閠aire_!!!GO" xfId="774"/>
    <cellStyle name="好_Book1_云南省建国前入党的老党员补贴有关情况统计表2010(1).01 3" xfId="775"/>
    <cellStyle name="Moneda_96 Risk" xfId="776"/>
    <cellStyle name="Milliers [0]_!!!GO" xfId="777"/>
    <cellStyle name="Millares_96 Risk" xfId="778"/>
    <cellStyle name="常规 2 2 2 2" xfId="779"/>
    <cellStyle name="差 2" xfId="780"/>
    <cellStyle name="Input Cells 2" xfId="781"/>
    <cellStyle name="Input [yellow] 2" xfId="782"/>
    <cellStyle name="40% - 强调文字颜色 2 2 2 3" xfId="783"/>
    <cellStyle name="Accent1 - 40%" xfId="784"/>
    <cellStyle name="PSSpacer 2" xfId="785"/>
    <cellStyle name="Header2 2 3" xfId="786"/>
    <cellStyle name="Header2 2 2 2" xfId="787"/>
    <cellStyle name="常规 7 2" xfId="788"/>
    <cellStyle name="强调文字颜色 5 2 3 2" xfId="789"/>
    <cellStyle name="Header2" xfId="790"/>
    <cellStyle name="_ET_STYLE_NoName_00_" xfId="791"/>
    <cellStyle name="常规 7" xfId="792"/>
    <cellStyle name="强调文字颜色 5 2 3" xfId="793"/>
    <cellStyle name="好" xfId="794" builtinId="26"/>
    <cellStyle name="强调 3 3" xfId="795"/>
    <cellStyle name="Date 2 2 2" xfId="796"/>
    <cellStyle name="Date 2 2" xfId="797"/>
    <cellStyle name="Comma_!!!GO" xfId="798"/>
    <cellStyle name="好_Book1_1" xfId="799"/>
    <cellStyle name="PSHeading" xfId="800"/>
    <cellStyle name="Accent3 9" xfId="801"/>
    <cellStyle name="计算 2 7" xfId="802"/>
    <cellStyle name="comma zerodec" xfId="803"/>
    <cellStyle name="Comma [0]_!!!GO" xfId="804"/>
    <cellStyle name="ColLevel_1" xfId="805"/>
    <cellStyle name="常规 4 2 3" xfId="806"/>
    <cellStyle name="输入 2 2 5" xfId="807"/>
    <cellStyle name="Accent6 9 2" xfId="808"/>
    <cellStyle name="标题 5 2 2" xfId="809"/>
    <cellStyle name="Input [yellow] 3" xfId="810"/>
    <cellStyle name="Accent6 8 2" xfId="811"/>
    <cellStyle name="Accent6 19" xfId="812"/>
    <cellStyle name="Standard_AREAS" xfId="813"/>
    <cellStyle name="40% - 强调文字颜色 3 2 2" xfId="814"/>
    <cellStyle name="60% - 强调文字颜色 6 2" xfId="815"/>
    <cellStyle name="Accent6 - 40% 3" xfId="816"/>
    <cellStyle name="Accent6 - 20%" xfId="817"/>
    <cellStyle name="40% - 强调文字颜色 5 2 4" xfId="818"/>
    <cellStyle name="40% - 强调文字颜色 5 2 3" xfId="819"/>
    <cellStyle name="40% - 强调文字颜色 5 2 2 2" xfId="820"/>
    <cellStyle name="适中" xfId="821" builtinId="28"/>
    <cellStyle name="Currency_!!!GO" xfId="822"/>
    <cellStyle name="Accent5 9" xfId="823"/>
    <cellStyle name="40% - 强调文字颜色 1" xfId="824" builtinId="31"/>
    <cellStyle name="Accent5 10" xfId="825"/>
    <cellStyle name="数量" xfId="826"/>
    <cellStyle name="40% - 强调文字颜色 4 2 4" xfId="827"/>
    <cellStyle name="40% - 强调文字颜色 4 2 2" xfId="828"/>
    <cellStyle name="Accent2 16 2" xfId="829"/>
    <cellStyle name="PSHeading 3" xfId="830"/>
    <cellStyle name="Accent5 - 20% 2 2" xfId="831"/>
    <cellStyle name="60% - 强调文字颜色 5 2" xfId="832"/>
    <cellStyle name="20% - 强调文字颜色 2 2 3 2" xfId="833"/>
    <cellStyle name="标题1 2" xfId="834"/>
    <cellStyle name="Accent2 15 2" xfId="835"/>
    <cellStyle name="40% - 强调文字颜色 1 2 2 3" xfId="836"/>
    <cellStyle name="标题 4 2 3" xfId="837"/>
    <cellStyle name="Accent6 - 20% 2 2" xfId="838"/>
    <cellStyle name="40% - 强调文字颜色 6 2 2 3" xfId="839"/>
    <cellStyle name="Accent3 2 2" xfId="840"/>
    <cellStyle name="Accent4 18" xfId="841"/>
    <cellStyle name="计算" xfId="842" builtinId="22"/>
    <cellStyle name="常规 7 3" xfId="843"/>
    <cellStyle name="Currency [0]_!!!GO" xfId="844"/>
    <cellStyle name="Accent4 17" xfId="845"/>
    <cellStyle name="20% - 强调文字颜色 4 2 4" xfId="846"/>
    <cellStyle name="输入 2 3" xfId="847"/>
    <cellStyle name="20% - 强调文字颜色 4 2 3 2" xfId="848"/>
    <cellStyle name="Accent4 - 20%" xfId="849"/>
    <cellStyle name="差_Book1_1 3" xfId="850"/>
    <cellStyle name="60% - 强调文字颜色 2 2 2 3" xfId="851"/>
    <cellStyle name="Accent6 - 40%" xfId="852"/>
    <cellStyle name="20% - 强调文字颜色 4 2 2" xfId="853"/>
    <cellStyle name="20% - 强调文字颜色 4 2" xfId="854"/>
    <cellStyle name="Accent1 - 20%" xfId="855"/>
    <cellStyle name="强调文字颜色 6 2" xfId="856"/>
    <cellStyle name="_Book1_2_云南省建国前入党的老党员补贴有关情况统计表2010(1).01" xfId="857"/>
    <cellStyle name="_20100326高清市院遂宁检察院1080P配置清单26日改" xfId="858"/>
    <cellStyle name="差_Book1" xfId="859"/>
    <cellStyle name="Mon閠aire [0]_!!!GO" xfId="860"/>
    <cellStyle name="输出 2 2 2" xfId="861"/>
    <cellStyle name="强调文字颜色 2 2 2" xfId="862"/>
    <cellStyle name="强调文字颜色 6 2 3 2" xfId="863"/>
    <cellStyle name="20% - 强调文字颜色 3 2" xfId="864"/>
    <cellStyle name="40% - 强调文字颜色 5 2 2" xfId="865"/>
    <cellStyle name="20% - 强调文字颜色 2 2 2" xfId="866"/>
    <cellStyle name="强调文字颜色 6 2 2 2 2" xfId="867"/>
    <cellStyle name="20% - 强调文字颜色 4 2 3" xfId="868"/>
    <cellStyle name="汇总 2 2 4" xfId="869"/>
    <cellStyle name="强调文字颜色 6 2 2 2" xfId="870"/>
    <cellStyle name="20% - 强调文字颜色 2 2" xfId="871"/>
    <cellStyle name="Accent5 6 2" xfId="872"/>
    <cellStyle name="20% - 强调文字颜色 1 2 2 3" xfId="873"/>
    <cellStyle name="_云南省建国前入党的老党员补贴有关情况统计表2010(1).01" xfId="874"/>
    <cellStyle name="强调文字颜色 4 2" xfId="875"/>
    <cellStyle name="_ET_STYLE_NoName_00__Book1_1 2" xfId="876"/>
    <cellStyle name="Header2 2" xfId="877"/>
    <cellStyle name="_ET_STYLE_NoName_00__Book1_1" xfId="878"/>
    <cellStyle name="Accent1 - 20% 3" xfId="879"/>
    <cellStyle name="Accent1 12 2" xfId="880"/>
    <cellStyle name="计算 2 2" xfId="881"/>
    <cellStyle name="Accent1 18" xfId="882"/>
    <cellStyle name="Linked Cells 4" xfId="883"/>
    <cellStyle name="20% - 强调文字颜色 2 2 2 2" xfId="884"/>
    <cellStyle name="编号 3" xfId="885"/>
    <cellStyle name="PSHeading 2 2 3" xfId="886"/>
    <cellStyle name="Accent2 14 2" xfId="887"/>
    <cellStyle name="强调文字颜色 1 2 2" xfId="888"/>
    <cellStyle name="60% - 强调文字颜色 4 2" xfId="889"/>
    <cellStyle name="Accent1 4 2" xfId="890"/>
    <cellStyle name="20% - 强调文字颜色 1 2 2 2" xfId="891"/>
    <cellStyle name="Accent4 3 2" xfId="892"/>
    <cellStyle name="部门 3 2" xfId="893"/>
    <cellStyle name="Accent1 - 60% 2 2" xfId="894"/>
    <cellStyle name="_ET_STYLE_NoName_00__Book1_1 3" xfId="895"/>
    <cellStyle name="Header2 3" xfId="896"/>
    <cellStyle name="Accent3 8 2" xfId="897"/>
    <cellStyle name="标题 2 2 2" xfId="898"/>
    <cellStyle name="强调文字颜色 3 2 3 2" xfId="899"/>
    <cellStyle name="Accent2 19" xfId="900"/>
    <cellStyle name="好 2 3 2" xfId="901"/>
    <cellStyle name="_Sheet1" xfId="902"/>
    <cellStyle name="计算 2 2 3" xfId="903"/>
    <cellStyle name="_Book1_1 2 2" xfId="904"/>
    <cellStyle name="标题 5 2" xfId="905"/>
    <cellStyle name="Accent2 6 2" xfId="906"/>
    <cellStyle name="Accent6 8" xfId="907"/>
    <cellStyle name="Accent6 - 20% 3" xfId="908"/>
    <cellStyle name="Accent2 - 40%" xfId="909"/>
    <cellStyle name="PSInt 2 3" xfId="910"/>
    <cellStyle name="_ET_STYLE_NoName_00__Book1" xfId="911"/>
    <cellStyle name="Accent6 13" xfId="912"/>
    <cellStyle name="_ET_STYLE_NoName_00__Book1_1 2 2" xfId="913"/>
    <cellStyle name="输出 2 2 5" xfId="914"/>
    <cellStyle name="Accent5 3 2" xfId="915"/>
    <cellStyle name="_Book1_1 2" xfId="916"/>
    <cellStyle name="Accent2 6" xfId="917"/>
    <cellStyle name="差_Book1_云南省建国前入党的老党员补贴有关情况统计表2010(1).01 2" xfId="918"/>
    <cellStyle name="标题 5" xfId="919"/>
    <cellStyle name="Accent1 10" xfId="920"/>
    <cellStyle name="计算 2 2 4" xfId="921"/>
    <cellStyle name="好_7.1罗平县大学生“村官”统计季报表(7月修订，下发空表)" xfId="922"/>
    <cellStyle name="好_7.1罗平县大学生“村官”统计季报表(7月修订，下发空表) 2" xfId="923"/>
    <cellStyle name="Accent6 - 60%" xfId="924"/>
    <cellStyle name="强调 3 2 2" xfId="925"/>
    <cellStyle name="20% - 强调文字颜色 3 2 4" xfId="926"/>
    <cellStyle name="_Book1_2_云南省建国前入党的老党员补贴有关情况统计表2010(1).01 2 2" xfId="927"/>
    <cellStyle name="40% - 强调文字颜色 3" xfId="928" builtinId="39"/>
    <cellStyle name="_ET_STYLE_NoName_00__Book1_1 2 2 2" xfId="929"/>
    <cellStyle name="Accent5 12" xfId="930"/>
    <cellStyle name="20% - 强调文字颜色 5 2" xfId="931"/>
    <cellStyle name="Accent5 5 2" xfId="932"/>
    <cellStyle name="Input Cells 4" xfId="933"/>
    <cellStyle name="20% - 强调文字颜色 2" xfId="934" builtinId="34"/>
    <cellStyle name="强调文字颜色 6 2 2" xfId="935"/>
    <cellStyle name="好_Book1_1 2" xfId="936"/>
    <cellStyle name="PSHeading 2" xfId="937"/>
    <cellStyle name="_Book1_1_云南省建国前入党的老党员补贴有关情况统计表2010(1).01" xfId="938"/>
    <cellStyle name="PSDate 2 2" xfId="939"/>
    <cellStyle name="警告文本 2 3" xfId="940"/>
    <cellStyle name="输出" xfId="941" builtinId="21"/>
    <cellStyle name="强调 2 4" xfId="942"/>
    <cellStyle name="20% - 强调文字颜色 3" xfId="943" builtinId="38"/>
    <cellStyle name="强调文字颜色 6 2 3" xfId="944"/>
    <cellStyle name="Accent1 16 2" xfId="945"/>
    <cellStyle name="Accent4 - 40% 2 2" xfId="946"/>
    <cellStyle name="适中 2 3 2" xfId="947"/>
    <cellStyle name="40% - 强调文字颜色 6 2 2" xfId="948"/>
    <cellStyle name="60% - 强调文字颜色 5 2 2 4" xfId="949"/>
    <cellStyle name="RowLevel_1" xfId="950"/>
    <cellStyle name="Accent6 3" xfId="951"/>
    <cellStyle name="汇总 2 3" xfId="952"/>
    <cellStyle name="40% - 强调文字颜色 1 2 3 2" xfId="953"/>
    <cellStyle name="Accent4 13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ershare/&#21512;&#21516;&#21046;&#32844;&#21592;/2024&#24180;&#21512;&#21516;&#21046;&#25307;&#32856;/2024&#24180;&#22522;&#23618;&#23703;&#20301;&#25307;&#32856;&#36164;&#26009;/&#25104;&#32489;&#34920;/&#25104;&#32489;&#34920;/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公布表"/>
      <sheetName val="面试成绩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 t="str">
            <v>吴天云</v>
          </cell>
          <cell r="C4" t="str">
            <v>202411020106</v>
          </cell>
          <cell r="D4" t="str">
            <v>440402200104279206</v>
          </cell>
          <cell r="E4" t="str">
            <v>9206</v>
          </cell>
          <cell r="F4">
            <v>68</v>
          </cell>
        </row>
        <row r="5">
          <cell r="B5" t="str">
            <v>曹志程</v>
          </cell>
          <cell r="C5" t="str">
            <v>202411020110</v>
          </cell>
          <cell r="D5" t="str">
            <v>441826200102141717</v>
          </cell>
          <cell r="E5" t="str">
            <v>1717</v>
          </cell>
          <cell r="F5">
            <v>82</v>
          </cell>
        </row>
        <row r="6">
          <cell r="B6" t="str">
            <v>李庆杨</v>
          </cell>
          <cell r="C6" t="str">
            <v>202411020105</v>
          </cell>
          <cell r="D6" t="str">
            <v>371521199911282219</v>
          </cell>
          <cell r="E6" t="str">
            <v>2219</v>
          </cell>
          <cell r="F6">
            <v>76.5</v>
          </cell>
        </row>
        <row r="7">
          <cell r="B7" t="str">
            <v>卓圣儿</v>
          </cell>
          <cell r="C7" t="str">
            <v>202411020115</v>
          </cell>
          <cell r="D7" t="str">
            <v>440402200112259125</v>
          </cell>
          <cell r="E7" t="str">
            <v>9125</v>
          </cell>
          <cell r="F7">
            <v>66.1</v>
          </cell>
        </row>
        <row r="8">
          <cell r="B8" t="str">
            <v>陈慧玲</v>
          </cell>
          <cell r="C8" t="str">
            <v>202411020113</v>
          </cell>
          <cell r="D8" t="str">
            <v>445224200107201246</v>
          </cell>
          <cell r="E8" t="str">
            <v>1246</v>
          </cell>
          <cell r="F8">
            <v>83.4</v>
          </cell>
        </row>
        <row r="9">
          <cell r="B9" t="str">
            <v>张文坤</v>
          </cell>
          <cell r="C9" t="str">
            <v>202411020114</v>
          </cell>
          <cell r="D9" t="str">
            <v>441424200205075535</v>
          </cell>
          <cell r="E9" t="str">
            <v>5535</v>
          </cell>
          <cell r="F9">
            <v>71.1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段欣雨</v>
          </cell>
          <cell r="C4" t="str">
            <v>202411020210</v>
          </cell>
          <cell r="D4" t="str">
            <v>411522200105290921</v>
          </cell>
          <cell r="E4" t="str">
            <v>0921</v>
          </cell>
          <cell r="F4">
            <v>78.2</v>
          </cell>
        </row>
        <row r="5">
          <cell r="B5" t="str">
            <v>赵晓峰</v>
          </cell>
          <cell r="C5" t="str">
            <v>202411020208</v>
          </cell>
          <cell r="D5" t="str">
            <v>440421199909258019</v>
          </cell>
          <cell r="E5" t="str">
            <v>8019</v>
          </cell>
          <cell r="F5">
            <v>77.4</v>
          </cell>
        </row>
        <row r="6">
          <cell r="B6" t="str">
            <v>罗洁怡</v>
          </cell>
          <cell r="C6" t="str">
            <v>202411020215</v>
          </cell>
          <cell r="D6" t="str">
            <v>440402200207179160</v>
          </cell>
          <cell r="E6" t="str">
            <v>9160</v>
          </cell>
          <cell r="F6">
            <v>74.1</v>
          </cell>
        </row>
        <row r="7">
          <cell r="B7" t="str">
            <v>罗虹</v>
          </cell>
          <cell r="C7" t="str">
            <v>202411020202</v>
          </cell>
          <cell r="D7" t="str">
            <v>44092120000511682X</v>
          </cell>
          <cell r="E7" t="str">
            <v>682X</v>
          </cell>
          <cell r="F7">
            <v>71.6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B4" t="str">
            <v>陈臻</v>
          </cell>
          <cell r="C4" t="str">
            <v>202411020333</v>
          </cell>
          <cell r="D4" t="str">
            <v>440182200304170012</v>
          </cell>
          <cell r="E4" t="str">
            <v>0012</v>
          </cell>
          <cell r="F4">
            <v>68.4</v>
          </cell>
        </row>
        <row r="5">
          <cell r="B5" t="str">
            <v>黄彩芬</v>
          </cell>
          <cell r="C5" t="str">
            <v>202411020302</v>
          </cell>
          <cell r="D5" t="str">
            <v>441224200011294325</v>
          </cell>
          <cell r="E5" t="str">
            <v>4325</v>
          </cell>
          <cell r="F5">
            <v>75.1</v>
          </cell>
        </row>
        <row r="6">
          <cell r="B6" t="str">
            <v>黄秋菊</v>
          </cell>
          <cell r="C6" t="str">
            <v>202411020329</v>
          </cell>
          <cell r="D6" t="str">
            <v>445281199607084623</v>
          </cell>
          <cell r="E6" t="str">
            <v>4623</v>
          </cell>
          <cell r="F6">
            <v>69.5</v>
          </cell>
        </row>
        <row r="7">
          <cell r="B7" t="str">
            <v>洪焕庭</v>
          </cell>
          <cell r="C7" t="str">
            <v>202411020318</v>
          </cell>
          <cell r="D7" t="str">
            <v>440402200110279077</v>
          </cell>
          <cell r="E7" t="str">
            <v>9077</v>
          </cell>
          <cell r="F7">
            <v>86.3</v>
          </cell>
        </row>
        <row r="8">
          <cell r="B8" t="str">
            <v>蓝诗惠</v>
          </cell>
          <cell r="C8" t="str">
            <v>202411020326</v>
          </cell>
          <cell r="D8" t="str">
            <v>440421200107188069</v>
          </cell>
          <cell r="E8" t="str">
            <v>8069</v>
          </cell>
          <cell r="F8">
            <v>69.8</v>
          </cell>
        </row>
        <row r="9">
          <cell r="B9" t="str">
            <v>司鲁豫</v>
          </cell>
          <cell r="C9" t="str">
            <v>202411020325</v>
          </cell>
          <cell r="D9" t="str">
            <v>371728200407032545</v>
          </cell>
          <cell r="E9" t="str">
            <v>2545</v>
          </cell>
          <cell r="F9">
            <v>66.8</v>
          </cell>
        </row>
        <row r="10">
          <cell r="B10" t="str">
            <v>陈智祥</v>
          </cell>
          <cell r="C10" t="str">
            <v>202411020331</v>
          </cell>
          <cell r="D10" t="str">
            <v>440402200006269119</v>
          </cell>
          <cell r="E10" t="str">
            <v>9119</v>
          </cell>
          <cell r="F10">
            <v>75.8</v>
          </cell>
        </row>
        <row r="11">
          <cell r="B11" t="str">
            <v>黄思诗</v>
          </cell>
          <cell r="C11" t="str">
            <v>202411020314</v>
          </cell>
          <cell r="D11" t="str">
            <v>440281200012208421</v>
          </cell>
          <cell r="E11" t="str">
            <v>8421</v>
          </cell>
          <cell r="F11">
            <v>76.9</v>
          </cell>
        </row>
        <row r="12">
          <cell r="B12" t="str">
            <v>韩登</v>
          </cell>
          <cell r="C12" t="str">
            <v>202411020306</v>
          </cell>
          <cell r="D12" t="str">
            <v>522125200201230017</v>
          </cell>
          <cell r="E12" t="str">
            <v>0017</v>
          </cell>
          <cell r="F12">
            <v>72</v>
          </cell>
        </row>
        <row r="13">
          <cell r="B13" t="str">
            <v>朱文慧</v>
          </cell>
          <cell r="C13" t="str">
            <v>202411020311</v>
          </cell>
          <cell r="D13" t="str">
            <v>440402200112099109</v>
          </cell>
          <cell r="E13" t="str">
            <v>9109</v>
          </cell>
          <cell r="F13">
            <v>81.8</v>
          </cell>
        </row>
        <row r="14">
          <cell r="B14" t="str">
            <v>戴修萍</v>
          </cell>
          <cell r="C14" t="str">
            <v>202411020313</v>
          </cell>
          <cell r="D14" t="str">
            <v>441623199903203425</v>
          </cell>
          <cell r="E14" t="str">
            <v>3425</v>
          </cell>
          <cell r="F14">
            <v>27.5</v>
          </cell>
        </row>
      </sheetData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 t="str">
            <v>陈籽锨</v>
          </cell>
          <cell r="C4" t="str">
            <v>202411020507</v>
          </cell>
          <cell r="D4" t="str">
            <v>440602200403145049</v>
          </cell>
          <cell r="E4" t="str">
            <v>5049</v>
          </cell>
          <cell r="F4">
            <v>60.7</v>
          </cell>
        </row>
        <row r="5">
          <cell r="B5" t="str">
            <v>秦嘉欣</v>
          </cell>
          <cell r="C5" t="str">
            <v>202411020502</v>
          </cell>
          <cell r="D5" t="str">
            <v>430722199606087639</v>
          </cell>
          <cell r="E5" t="str">
            <v>7639</v>
          </cell>
          <cell r="F5">
            <v>77.2</v>
          </cell>
        </row>
        <row r="6">
          <cell r="B6" t="str">
            <v>李晓华</v>
          </cell>
          <cell r="C6" t="str">
            <v>202411020527</v>
          </cell>
          <cell r="D6" t="str">
            <v>440982200101043205</v>
          </cell>
          <cell r="E6" t="str">
            <v>3205</v>
          </cell>
          <cell r="F6">
            <v>67.2</v>
          </cell>
        </row>
        <row r="7">
          <cell r="B7" t="str">
            <v>林嘉伟</v>
          </cell>
          <cell r="C7" t="str">
            <v>202411020508</v>
          </cell>
          <cell r="D7" t="str">
            <v>440983200112071638</v>
          </cell>
          <cell r="E7" t="str">
            <v>1638</v>
          </cell>
          <cell r="F7">
            <v>79.7</v>
          </cell>
        </row>
        <row r="8">
          <cell r="B8" t="str">
            <v>黄咏诗</v>
          </cell>
          <cell r="C8" t="str">
            <v>202411020509</v>
          </cell>
          <cell r="D8" t="str">
            <v>440421199810029208</v>
          </cell>
          <cell r="E8" t="str">
            <v>9208</v>
          </cell>
          <cell r="F8">
            <v>65.4</v>
          </cell>
        </row>
        <row r="9">
          <cell r="B9" t="str">
            <v>石瑶</v>
          </cell>
          <cell r="C9" t="str">
            <v>202411020522</v>
          </cell>
          <cell r="D9" t="str">
            <v>532927200001260543</v>
          </cell>
          <cell r="E9" t="str">
            <v>0543</v>
          </cell>
          <cell r="F9">
            <v>67.1</v>
          </cell>
        </row>
        <row r="10">
          <cell r="B10" t="str">
            <v>李世龙</v>
          </cell>
          <cell r="C10" t="str">
            <v>202411020513</v>
          </cell>
          <cell r="D10" t="str">
            <v>520103200102134011</v>
          </cell>
          <cell r="E10" t="str">
            <v>4011</v>
          </cell>
          <cell r="F10">
            <v>82.6</v>
          </cell>
        </row>
        <row r="11">
          <cell r="B11" t="str">
            <v>张晓颖</v>
          </cell>
          <cell r="C11" t="str">
            <v>202411020515</v>
          </cell>
          <cell r="D11" t="str">
            <v>440402200110139146</v>
          </cell>
          <cell r="E11" t="str">
            <v>9146</v>
          </cell>
          <cell r="F11">
            <v>61.7</v>
          </cell>
        </row>
        <row r="12">
          <cell r="B12" t="str">
            <v>殷子晴</v>
          </cell>
          <cell r="C12" t="str">
            <v>202411020504</v>
          </cell>
          <cell r="D12" t="str">
            <v>440402200209089126</v>
          </cell>
          <cell r="E12" t="str">
            <v>9126</v>
          </cell>
          <cell r="F12">
            <v>68.8</v>
          </cell>
        </row>
        <row r="13">
          <cell r="B13" t="str">
            <v>林婉琪</v>
          </cell>
          <cell r="C13" t="str">
            <v>202411020518</v>
          </cell>
          <cell r="D13" t="str">
            <v>440421200209229220</v>
          </cell>
          <cell r="E13" t="str">
            <v>9220</v>
          </cell>
          <cell r="F13">
            <v>65.5</v>
          </cell>
        </row>
        <row r="14">
          <cell r="B14" t="str">
            <v>陈沛殷</v>
          </cell>
          <cell r="C14" t="str">
            <v>202411020505</v>
          </cell>
          <cell r="D14" t="str">
            <v>442000200304250923</v>
          </cell>
          <cell r="E14" t="str">
            <v>0923</v>
          </cell>
          <cell r="F14">
            <v>62.9</v>
          </cell>
        </row>
        <row r="15">
          <cell r="B15" t="str">
            <v>刘雍和</v>
          </cell>
          <cell r="C15" t="str">
            <v>202411020529</v>
          </cell>
          <cell r="D15" t="str">
            <v>440881199711261819</v>
          </cell>
          <cell r="E15" t="str">
            <v>1819</v>
          </cell>
          <cell r="F15">
            <v>69.7</v>
          </cell>
        </row>
        <row r="16">
          <cell r="B16" t="str">
            <v>罗绮扬</v>
          </cell>
          <cell r="C16" t="str">
            <v>202411020519</v>
          </cell>
          <cell r="D16" t="str">
            <v>440421200008258009</v>
          </cell>
          <cell r="E16" t="str">
            <v>8009</v>
          </cell>
          <cell r="F16">
            <v>68.2</v>
          </cell>
        </row>
        <row r="17">
          <cell r="B17" t="str">
            <v>王晓莹</v>
          </cell>
          <cell r="C17" t="str">
            <v>202411020512</v>
          </cell>
          <cell r="D17" t="str">
            <v>440421200003038007</v>
          </cell>
          <cell r="E17" t="str">
            <v>8007</v>
          </cell>
          <cell r="F17">
            <v>68.4</v>
          </cell>
        </row>
        <row r="18">
          <cell r="B18" t="str">
            <v>翁晓微</v>
          </cell>
          <cell r="C18" t="str">
            <v>202411020517</v>
          </cell>
          <cell r="D18" t="str">
            <v>44522420000820162X</v>
          </cell>
          <cell r="E18" t="str">
            <v>162X</v>
          </cell>
          <cell r="F18">
            <v>65</v>
          </cell>
        </row>
        <row r="19">
          <cell r="B19" t="str">
            <v>徐浩</v>
          </cell>
          <cell r="C19" t="str">
            <v>202411020511</v>
          </cell>
          <cell r="D19" t="str">
            <v>430921200006070016</v>
          </cell>
          <cell r="E19" t="str">
            <v>0016</v>
          </cell>
          <cell r="F19">
            <v>60.3</v>
          </cell>
        </row>
      </sheetData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 温嘉璇</v>
          </cell>
          <cell r="C4" t="str">
            <v>202411020602</v>
          </cell>
          <cell r="D4" t="str">
            <v>440402200011259169</v>
          </cell>
          <cell r="E4" t="str">
            <v>9169</v>
          </cell>
          <cell r="F4">
            <v>81.1</v>
          </cell>
        </row>
        <row r="5">
          <cell r="B5" t="str">
            <v>冼文懿</v>
          </cell>
          <cell r="C5" t="str">
            <v>202411020601</v>
          </cell>
          <cell r="D5" t="str">
            <v>440402200002239043</v>
          </cell>
          <cell r="E5" t="str">
            <v>9043</v>
          </cell>
          <cell r="F5">
            <v>70.1</v>
          </cell>
        </row>
        <row r="6">
          <cell r="B6" t="str">
            <v>何清雅</v>
          </cell>
          <cell r="C6" t="str">
            <v>202411020606</v>
          </cell>
          <cell r="D6" t="str">
            <v>420521200210081528</v>
          </cell>
          <cell r="E6" t="str">
            <v>1528</v>
          </cell>
          <cell r="F6">
            <v>86.5</v>
          </cell>
        </row>
        <row r="7">
          <cell r="B7" t="str">
            <v>肖媛</v>
          </cell>
          <cell r="C7" t="str">
            <v>202411020603</v>
          </cell>
          <cell r="D7" t="str">
            <v>441426200005260026</v>
          </cell>
          <cell r="E7" t="str">
            <v>0026</v>
          </cell>
          <cell r="F7">
            <v>75.4</v>
          </cell>
        </row>
        <row r="8">
          <cell r="B8" t="str">
            <v>伍明欣</v>
          </cell>
          <cell r="C8" t="str">
            <v>202411020605</v>
          </cell>
          <cell r="D8" t="str">
            <v>450881200010081847</v>
          </cell>
          <cell r="E8" t="str">
            <v>1847</v>
          </cell>
          <cell r="F8">
            <v>66.8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042"/>
      <sheetName val="043"/>
      <sheetName val="044"/>
      <sheetName val="045"/>
      <sheetName val="046"/>
      <sheetName val="047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黎钊言</v>
          </cell>
          <cell r="C4" t="str">
            <v>202411020741</v>
          </cell>
          <cell r="D4" t="str">
            <v>44040220000917916X</v>
          </cell>
          <cell r="E4" t="str">
            <v>916X</v>
          </cell>
          <cell r="F4">
            <v>70.2</v>
          </cell>
        </row>
        <row r="5">
          <cell r="B5" t="str">
            <v>宁嘉仪</v>
          </cell>
          <cell r="C5" t="str">
            <v>202411020739</v>
          </cell>
          <cell r="D5" t="str">
            <v>430525200309221129</v>
          </cell>
          <cell r="E5" t="str">
            <v>1129</v>
          </cell>
          <cell r="F5">
            <v>82.1</v>
          </cell>
        </row>
        <row r="6">
          <cell r="B6" t="str">
            <v>沈佳</v>
          </cell>
          <cell r="C6" t="str">
            <v>202411020728</v>
          </cell>
          <cell r="D6" t="str">
            <v>360702199909210020</v>
          </cell>
          <cell r="E6" t="str">
            <v>0020</v>
          </cell>
          <cell r="F6">
            <v>77.2</v>
          </cell>
        </row>
        <row r="7">
          <cell r="B7" t="str">
            <v>黄运丽</v>
          </cell>
          <cell r="C7" t="str">
            <v>202411020705</v>
          </cell>
          <cell r="D7" t="str">
            <v>44162420010315054X</v>
          </cell>
          <cell r="E7" t="str">
            <v>054X</v>
          </cell>
          <cell r="F7">
            <v>68.5</v>
          </cell>
        </row>
        <row r="8">
          <cell r="B8" t="str">
            <v>李寿辉</v>
          </cell>
          <cell r="C8" t="str">
            <v>202411020706</v>
          </cell>
          <cell r="D8" t="str">
            <v>441224199906042713</v>
          </cell>
          <cell r="E8" t="str">
            <v>2713</v>
          </cell>
          <cell r="F8">
            <v>82.5</v>
          </cell>
        </row>
        <row r="9">
          <cell r="B9" t="str">
            <v>张海彬</v>
          </cell>
          <cell r="C9" t="str">
            <v>202411020725</v>
          </cell>
          <cell r="D9" t="str">
            <v>440921200112136017</v>
          </cell>
          <cell r="E9" t="str">
            <v>6017</v>
          </cell>
          <cell r="F9">
            <v>76.7</v>
          </cell>
        </row>
        <row r="10">
          <cell r="B10" t="str">
            <v>傅乙芸</v>
          </cell>
          <cell r="C10" t="str">
            <v>202411020711</v>
          </cell>
          <cell r="D10" t="str">
            <v>441323200001090328</v>
          </cell>
          <cell r="E10" t="str">
            <v>0328</v>
          </cell>
          <cell r="F10">
            <v>74.6</v>
          </cell>
        </row>
        <row r="11">
          <cell r="B11" t="str">
            <v>赖小珩</v>
          </cell>
          <cell r="C11" t="str">
            <v>202411020734</v>
          </cell>
          <cell r="D11" t="str">
            <v>440402200203199105</v>
          </cell>
          <cell r="E11" t="str">
            <v>9105</v>
          </cell>
          <cell r="F11">
            <v>79.9</v>
          </cell>
        </row>
        <row r="12">
          <cell r="B12" t="str">
            <v>李丽娴</v>
          </cell>
          <cell r="C12" t="str">
            <v>202411020716</v>
          </cell>
          <cell r="D12" t="str">
            <v>440421200006198049</v>
          </cell>
          <cell r="E12" t="str">
            <v>8049</v>
          </cell>
          <cell r="F12">
            <v>72.8</v>
          </cell>
        </row>
        <row r="13">
          <cell r="B13" t="str">
            <v>孔燕娟</v>
          </cell>
          <cell r="C13" t="str">
            <v>202411020721</v>
          </cell>
          <cell r="D13" t="str">
            <v>441225199704062245</v>
          </cell>
          <cell r="E13" t="str">
            <v>2245</v>
          </cell>
          <cell r="F13">
            <v>71.7</v>
          </cell>
        </row>
        <row r="14">
          <cell r="B14" t="str">
            <v>庄洧龙</v>
          </cell>
          <cell r="C14" t="str">
            <v>202411020717</v>
          </cell>
          <cell r="D14" t="str">
            <v>445121199806305319</v>
          </cell>
          <cell r="E14" t="str">
            <v>5319</v>
          </cell>
          <cell r="F14">
            <v>77.3</v>
          </cell>
        </row>
        <row r="15">
          <cell r="B15" t="str">
            <v>李伊琳</v>
          </cell>
          <cell r="C15" t="str">
            <v>202411020710</v>
          </cell>
          <cell r="D15" t="str">
            <v>440402199910109046</v>
          </cell>
          <cell r="E15" t="str">
            <v>9046</v>
          </cell>
          <cell r="F15">
            <v>75.7</v>
          </cell>
        </row>
        <row r="16">
          <cell r="B16" t="str">
            <v>钟纪风</v>
          </cell>
          <cell r="C16" t="str">
            <v>202411020747</v>
          </cell>
          <cell r="D16" t="str">
            <v>360722200101100081</v>
          </cell>
          <cell r="E16" t="str">
            <v>0081</v>
          </cell>
          <cell r="F16">
            <v>82.7</v>
          </cell>
        </row>
        <row r="17">
          <cell r="B17" t="str">
            <v>刘诗雨</v>
          </cell>
          <cell r="C17" t="str">
            <v>202411020730</v>
          </cell>
          <cell r="D17" t="str">
            <v>420621200103201681</v>
          </cell>
          <cell r="E17" t="str">
            <v>1681</v>
          </cell>
          <cell r="F17">
            <v>86.2</v>
          </cell>
        </row>
        <row r="18">
          <cell r="B18" t="str">
            <v>谢美欣</v>
          </cell>
          <cell r="C18" t="str">
            <v>202411020726</v>
          </cell>
          <cell r="D18" t="str">
            <v>440402200207129104</v>
          </cell>
          <cell r="E18" t="str">
            <v>9104</v>
          </cell>
          <cell r="F18">
            <v>75.4</v>
          </cell>
        </row>
        <row r="19">
          <cell r="B19" t="str">
            <v>冯伟强</v>
          </cell>
          <cell r="C19" t="str">
            <v>202411020713</v>
          </cell>
          <cell r="D19" t="str">
            <v>44051320010803151X</v>
          </cell>
          <cell r="E19" t="str">
            <v>151X</v>
          </cell>
          <cell r="F19">
            <v>85.7</v>
          </cell>
        </row>
        <row r="20">
          <cell r="B20" t="str">
            <v>梁彦恒</v>
          </cell>
          <cell r="C20" t="str">
            <v>202411020707</v>
          </cell>
          <cell r="D20" t="str">
            <v>445321200010203110</v>
          </cell>
          <cell r="E20" t="str">
            <v>3110</v>
          </cell>
          <cell r="F20">
            <v>27.3</v>
          </cell>
        </row>
        <row r="21">
          <cell r="B21" t="str">
            <v>李燕</v>
          </cell>
          <cell r="C21" t="str">
            <v>202411020723</v>
          </cell>
          <cell r="D21" t="str">
            <v>362424199811221120</v>
          </cell>
          <cell r="E21" t="str">
            <v>1120</v>
          </cell>
          <cell r="F21">
            <v>62</v>
          </cell>
        </row>
        <row r="22">
          <cell r="B22" t="str">
            <v>徐达智</v>
          </cell>
          <cell r="C22" t="str">
            <v>202411020744</v>
          </cell>
          <cell r="D22" t="str">
            <v>440402200111279212</v>
          </cell>
          <cell r="E22" t="str">
            <v>9212</v>
          </cell>
          <cell r="F22">
            <v>61.5</v>
          </cell>
        </row>
        <row r="23">
          <cell r="B23" t="str">
            <v>莫浣倩</v>
          </cell>
          <cell r="C23" t="str">
            <v>202411020727</v>
          </cell>
          <cell r="D23" t="str">
            <v>445381199806213446</v>
          </cell>
          <cell r="E23" t="str">
            <v>3446</v>
          </cell>
          <cell r="F23">
            <v>70.2</v>
          </cell>
        </row>
        <row r="24">
          <cell r="B24" t="str">
            <v>梁迪生</v>
          </cell>
          <cell r="C24" t="str">
            <v>202411020738</v>
          </cell>
          <cell r="D24" t="str">
            <v>440402200006099113</v>
          </cell>
          <cell r="E24" t="str">
            <v>9113</v>
          </cell>
          <cell r="F24">
            <v>83.6</v>
          </cell>
        </row>
        <row r="25">
          <cell r="B25" t="str">
            <v>纪飞丞</v>
          </cell>
          <cell r="C25" t="str">
            <v>202411020715</v>
          </cell>
          <cell r="D25" t="str">
            <v>230103199806287310</v>
          </cell>
          <cell r="E25" t="str">
            <v>7310</v>
          </cell>
          <cell r="F25">
            <v>66.7</v>
          </cell>
        </row>
        <row r="26">
          <cell r="B26" t="str">
            <v>刘沁</v>
          </cell>
          <cell r="C26" t="str">
            <v>202411020731</v>
          </cell>
          <cell r="D26" t="str">
            <v>440182200212070085</v>
          </cell>
          <cell r="E26" t="str">
            <v>0085</v>
          </cell>
          <cell r="F26">
            <v>80</v>
          </cell>
        </row>
      </sheetData>
      <sheetData sheetId="4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042"/>
      <sheetName val="043"/>
      <sheetName val="044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公布表"/>
      <sheetName val="面试成绩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B4" t="str">
            <v>李清莲</v>
          </cell>
          <cell r="C4" t="str">
            <v>202411020412</v>
          </cell>
          <cell r="D4" t="str">
            <v>450111200001203622</v>
          </cell>
          <cell r="E4" t="str">
            <v>3622</v>
          </cell>
          <cell r="F4">
            <v>62.7</v>
          </cell>
        </row>
        <row r="5">
          <cell r="B5" t="str">
            <v>徐志远</v>
          </cell>
          <cell r="C5" t="str">
            <v>202411020456</v>
          </cell>
          <cell r="D5" t="str">
            <v>440881200306237511</v>
          </cell>
          <cell r="E5" t="str">
            <v>7511</v>
          </cell>
          <cell r="F5">
            <v>62.7</v>
          </cell>
        </row>
        <row r="6">
          <cell r="B6" t="str">
            <v>刘恒宇</v>
          </cell>
          <cell r="C6" t="str">
            <v>202411020437</v>
          </cell>
          <cell r="D6" t="str">
            <v>440402200208079196</v>
          </cell>
          <cell r="E6" t="str">
            <v>9196</v>
          </cell>
          <cell r="F6">
            <v>75.7</v>
          </cell>
        </row>
        <row r="7">
          <cell r="B7" t="str">
            <v>贝艳婷</v>
          </cell>
          <cell r="C7" t="str">
            <v>202411020441</v>
          </cell>
          <cell r="D7" t="str">
            <v>445222200011031622</v>
          </cell>
          <cell r="E7" t="str">
            <v>1622</v>
          </cell>
          <cell r="F7">
            <v>61.5</v>
          </cell>
        </row>
        <row r="8">
          <cell r="B8" t="str">
            <v>邱波</v>
          </cell>
          <cell r="C8" t="str">
            <v>202411020434</v>
          </cell>
          <cell r="D8" t="str">
            <v>341124199601063012</v>
          </cell>
          <cell r="E8" t="str">
            <v>3012</v>
          </cell>
          <cell r="F8">
            <v>84.8</v>
          </cell>
        </row>
        <row r="9">
          <cell r="B9" t="str">
            <v>林雪莹</v>
          </cell>
          <cell r="C9" t="str">
            <v>202411020439</v>
          </cell>
          <cell r="D9" t="str">
            <v>440404200111029267</v>
          </cell>
          <cell r="E9" t="str">
            <v>9267</v>
          </cell>
          <cell r="F9">
            <v>42.3</v>
          </cell>
        </row>
        <row r="10">
          <cell r="B10" t="str">
            <v>柯蕴玉</v>
          </cell>
          <cell r="C10" t="str">
            <v>202411020438</v>
          </cell>
          <cell r="D10" t="str">
            <v>44098220021004002X</v>
          </cell>
          <cell r="E10" t="str">
            <v>002X</v>
          </cell>
          <cell r="F10">
            <v>80.4</v>
          </cell>
        </row>
        <row r="11">
          <cell r="B11" t="str">
            <v>陈嘉澳</v>
          </cell>
          <cell r="C11" t="str">
            <v>202411020409</v>
          </cell>
          <cell r="D11" t="str">
            <v>410703200006100011</v>
          </cell>
          <cell r="E11" t="str">
            <v>0011</v>
          </cell>
          <cell r="F11">
            <v>67.1</v>
          </cell>
        </row>
        <row r="12">
          <cell r="B12" t="str">
            <v>钟芷晴</v>
          </cell>
          <cell r="C12" t="str">
            <v>202411020459</v>
          </cell>
          <cell r="D12" t="str">
            <v>441284200107282122</v>
          </cell>
          <cell r="E12" t="str">
            <v>2122</v>
          </cell>
          <cell r="F12">
            <v>71.7</v>
          </cell>
        </row>
        <row r="13">
          <cell r="B13" t="str">
            <v>郑景德</v>
          </cell>
          <cell r="C13" t="str">
            <v>202411020463</v>
          </cell>
          <cell r="D13" t="str">
            <v>440823199108081238</v>
          </cell>
          <cell r="E13" t="str">
            <v>1238</v>
          </cell>
          <cell r="F13">
            <v>43.9</v>
          </cell>
        </row>
        <row r="14">
          <cell r="B14" t="str">
            <v>翟天欣</v>
          </cell>
          <cell r="C14" t="str">
            <v>202411020404</v>
          </cell>
          <cell r="D14" t="str">
            <v>440402200012229244</v>
          </cell>
          <cell r="E14" t="str">
            <v>9244</v>
          </cell>
          <cell r="F14">
            <v>72.7</v>
          </cell>
        </row>
        <row r="15">
          <cell r="B15" t="str">
            <v>李漪媛</v>
          </cell>
          <cell r="C15" t="str">
            <v>202411020405</v>
          </cell>
          <cell r="D15" t="str">
            <v>445122200209165428</v>
          </cell>
          <cell r="E15" t="str">
            <v>5428</v>
          </cell>
          <cell r="F15">
            <v>89.8</v>
          </cell>
        </row>
        <row r="16">
          <cell r="B16" t="str">
            <v>吴碧琳</v>
          </cell>
          <cell r="C16" t="str">
            <v>202411020431</v>
          </cell>
          <cell r="D16" t="str">
            <v>440402200010199088</v>
          </cell>
          <cell r="E16" t="str">
            <v>9088</v>
          </cell>
          <cell r="F16">
            <v>73</v>
          </cell>
        </row>
        <row r="17">
          <cell r="B17" t="str">
            <v>林容容</v>
          </cell>
          <cell r="C17" t="str">
            <v>202411020426</v>
          </cell>
          <cell r="D17" t="str">
            <v>522631200210055120</v>
          </cell>
          <cell r="E17" t="str">
            <v>5120</v>
          </cell>
          <cell r="F17">
            <v>82.2</v>
          </cell>
        </row>
        <row r="18">
          <cell r="B18" t="str">
            <v>许浩铭</v>
          </cell>
          <cell r="C18" t="str">
            <v>202411020403</v>
          </cell>
          <cell r="D18" t="str">
            <v>440702200005101839</v>
          </cell>
          <cell r="E18" t="str">
            <v>1839</v>
          </cell>
          <cell r="F18">
            <v>71.7</v>
          </cell>
        </row>
        <row r="19">
          <cell r="B19" t="str">
            <v>林炀</v>
          </cell>
          <cell r="C19" t="str">
            <v>202411020422</v>
          </cell>
          <cell r="D19" t="str">
            <v>441781200012232737</v>
          </cell>
          <cell r="E19" t="str">
            <v>2737</v>
          </cell>
          <cell r="F19">
            <v>68.2</v>
          </cell>
        </row>
        <row r="20">
          <cell r="B20" t="str">
            <v>杨文希</v>
          </cell>
          <cell r="C20" t="str">
            <v>202411020455</v>
          </cell>
          <cell r="D20" t="str">
            <v>441781200107053811</v>
          </cell>
          <cell r="E20" t="str">
            <v>3811</v>
          </cell>
          <cell r="F20">
            <v>85</v>
          </cell>
        </row>
        <row r="21">
          <cell r="B21" t="str">
            <v>陈佳珠</v>
          </cell>
          <cell r="C21" t="str">
            <v>202411020416</v>
          </cell>
          <cell r="D21" t="str">
            <v>440582200112036623</v>
          </cell>
          <cell r="E21" t="str">
            <v>6623</v>
          </cell>
          <cell r="F21">
            <v>67.5</v>
          </cell>
        </row>
        <row r="22">
          <cell r="B22" t="str">
            <v>梁家铭</v>
          </cell>
          <cell r="C22" t="str">
            <v>202411020450</v>
          </cell>
          <cell r="D22" t="str">
            <v>445381199903120823</v>
          </cell>
          <cell r="E22" t="str">
            <v>0823</v>
          </cell>
          <cell r="F22">
            <v>73.8</v>
          </cell>
        </row>
        <row r="23">
          <cell r="B23" t="str">
            <v>刘慧欣</v>
          </cell>
          <cell r="C23" t="str">
            <v>202411020402</v>
          </cell>
          <cell r="D23" t="str">
            <v>440983200308047429</v>
          </cell>
          <cell r="E23" t="str">
            <v>7429</v>
          </cell>
          <cell r="F23">
            <v>76</v>
          </cell>
        </row>
        <row r="24">
          <cell r="B24" t="str">
            <v>蔡盛建</v>
          </cell>
          <cell r="C24" t="str">
            <v>202411020445</v>
          </cell>
          <cell r="D24" t="str">
            <v>441502200208120618</v>
          </cell>
          <cell r="E24" t="str">
            <v>0618</v>
          </cell>
          <cell r="F24">
            <v>76.6</v>
          </cell>
        </row>
        <row r="25">
          <cell r="B25" t="str">
            <v>陈欢平</v>
          </cell>
          <cell r="C25" t="str">
            <v>202411020417</v>
          </cell>
          <cell r="D25" t="str">
            <v>445221200009287235</v>
          </cell>
          <cell r="E25" t="str">
            <v>7235</v>
          </cell>
          <cell r="F25">
            <v>72.9</v>
          </cell>
        </row>
        <row r="26">
          <cell r="B26" t="str">
            <v>龚钰媚</v>
          </cell>
          <cell r="C26" t="str">
            <v>202411020419</v>
          </cell>
          <cell r="D26" t="str">
            <v>441421199812174426</v>
          </cell>
          <cell r="E26" t="str">
            <v>4426</v>
          </cell>
          <cell r="F26">
            <v>44.7</v>
          </cell>
        </row>
        <row r="27">
          <cell r="B27" t="str">
            <v>刘炳贵</v>
          </cell>
          <cell r="C27" t="str">
            <v>202411020432</v>
          </cell>
          <cell r="D27" t="str">
            <v>440402199908029178</v>
          </cell>
          <cell r="E27" t="str">
            <v>9178</v>
          </cell>
          <cell r="F27">
            <v>79.2</v>
          </cell>
        </row>
        <row r="28">
          <cell r="B28" t="str">
            <v>黄俊彬</v>
          </cell>
          <cell r="C28" t="str">
            <v>202411020414</v>
          </cell>
          <cell r="D28" t="str">
            <v>440402200404089092</v>
          </cell>
          <cell r="E28" t="str">
            <v>9092</v>
          </cell>
          <cell r="F28">
            <v>37.7</v>
          </cell>
        </row>
        <row r="29">
          <cell r="B29" t="str">
            <v>高原琦</v>
          </cell>
          <cell r="C29" t="str">
            <v>202411020413</v>
          </cell>
          <cell r="D29" t="str">
            <v>44040219971118908X</v>
          </cell>
          <cell r="E29" t="str">
            <v>908X</v>
          </cell>
          <cell r="F29">
            <v>74</v>
          </cell>
        </row>
        <row r="30">
          <cell r="B30" t="str">
            <v>翁行凯</v>
          </cell>
          <cell r="C30" t="str">
            <v>202411020454</v>
          </cell>
          <cell r="D30" t="str">
            <v>440825200010260017</v>
          </cell>
          <cell r="E30" t="str">
            <v>0017</v>
          </cell>
          <cell r="F30" t="str">
            <v>弃考</v>
          </cell>
        </row>
        <row r="31">
          <cell r="B31" t="str">
            <v>李泓佳</v>
          </cell>
          <cell r="C31" t="str">
            <v>202411020421</v>
          </cell>
          <cell r="D31" t="str">
            <v>445281199906213317</v>
          </cell>
          <cell r="E31" t="str">
            <v>3317</v>
          </cell>
          <cell r="F31">
            <v>67.4</v>
          </cell>
        </row>
        <row r="32">
          <cell r="B32" t="str">
            <v>熊明平</v>
          </cell>
          <cell r="C32" t="str">
            <v>202411020461</v>
          </cell>
          <cell r="D32" t="str">
            <v>522121200108024213</v>
          </cell>
          <cell r="E32" t="str">
            <v>4213</v>
          </cell>
          <cell r="F32">
            <v>71.6</v>
          </cell>
        </row>
      </sheetData>
      <sheetData sheetId="6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workbookViewId="0">
      <pane ySplit="3" topLeftCell="A13" activePane="bottomLeft" state="frozen"/>
      <selection/>
      <selection pane="bottomLeft" activeCell="A3" sqref="$A3:$XFD3"/>
    </sheetView>
  </sheetViews>
  <sheetFormatPr defaultColWidth="8.875" defaultRowHeight="14.25"/>
  <cols>
    <col min="1" max="1" width="5.5" style="1" customWidth="true"/>
    <col min="2" max="2" width="11.875" style="1" customWidth="true"/>
    <col min="3" max="3" width="34.875" style="1" customWidth="true"/>
    <col min="4" max="4" width="10.375" style="1" customWidth="true"/>
    <col min="5" max="5" width="13.875" style="1" customWidth="true"/>
    <col min="6" max="6" width="12.125" style="1" customWidth="true"/>
    <col min="7" max="7" width="13.875" style="1" customWidth="true"/>
    <col min="8" max="8" width="11.125" style="1" customWidth="true"/>
    <col min="9" max="9" width="13.875" style="1" customWidth="true"/>
    <col min="10" max="10" width="8.875" style="1"/>
    <col min="11" max="11" width="20.125" style="1" customWidth="true"/>
    <col min="12" max="16384" width="8.875" style="1"/>
  </cols>
  <sheetData>
    <row r="1" spans="1:1">
      <c r="A1" s="1" t="s">
        <v>0</v>
      </c>
    </row>
    <row r="2" ht="46.5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K2" s="13"/>
    </row>
    <row r="3" ht="28.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9.9" customHeight="true" spans="1:9">
      <c r="A4" s="4">
        <v>1</v>
      </c>
      <c r="B4" s="5" t="s">
        <v>11</v>
      </c>
      <c r="C4" s="6" t="s">
        <v>12</v>
      </c>
      <c r="D4" s="7" t="s">
        <v>13</v>
      </c>
      <c r="E4" s="9">
        <v>202411020101</v>
      </c>
      <c r="F4" s="10" t="s">
        <v>14</v>
      </c>
      <c r="G4" s="11" t="s">
        <v>15</v>
      </c>
      <c r="H4" s="12"/>
      <c r="I4" s="14"/>
    </row>
    <row r="5" ht="19.9" customHeight="true" spans="1:9">
      <c r="A5" s="4">
        <v>2</v>
      </c>
      <c r="B5" s="5" t="s">
        <v>11</v>
      </c>
      <c r="C5" s="6" t="s">
        <v>12</v>
      </c>
      <c r="D5" s="7" t="s">
        <v>16</v>
      </c>
      <c r="E5" s="9">
        <v>202411020102</v>
      </c>
      <c r="F5" s="10" t="s">
        <v>17</v>
      </c>
      <c r="G5" s="11" t="s">
        <v>15</v>
      </c>
      <c r="H5" s="12"/>
      <c r="I5" s="14"/>
    </row>
    <row r="6" ht="19.9" customHeight="true" spans="1:9">
      <c r="A6" s="4">
        <v>3</v>
      </c>
      <c r="B6" s="5" t="s">
        <v>11</v>
      </c>
      <c r="C6" s="6" t="s">
        <v>12</v>
      </c>
      <c r="D6" s="7" t="s">
        <v>18</v>
      </c>
      <c r="E6" s="9">
        <v>202411020103</v>
      </c>
      <c r="F6" s="10" t="s">
        <v>19</v>
      </c>
      <c r="G6" s="11" t="s">
        <v>15</v>
      </c>
      <c r="H6" s="12"/>
      <c r="I6" s="14"/>
    </row>
    <row r="7" ht="19.9" customHeight="true" spans="1:9">
      <c r="A7" s="4">
        <v>4</v>
      </c>
      <c r="B7" s="5" t="s">
        <v>11</v>
      </c>
      <c r="C7" s="6" t="s">
        <v>12</v>
      </c>
      <c r="D7" s="7" t="s">
        <v>20</v>
      </c>
      <c r="E7" s="9">
        <v>202411020104</v>
      </c>
      <c r="F7" s="10" t="s">
        <v>21</v>
      </c>
      <c r="G7" s="11" t="s">
        <v>15</v>
      </c>
      <c r="H7" s="12"/>
      <c r="I7" s="14"/>
    </row>
    <row r="8" ht="19.9" customHeight="true" spans="1:9">
      <c r="A8" s="4">
        <v>5</v>
      </c>
      <c r="B8" s="5" t="s">
        <v>11</v>
      </c>
      <c r="C8" s="6" t="s">
        <v>12</v>
      </c>
      <c r="D8" s="7" t="s">
        <v>22</v>
      </c>
      <c r="E8" s="9">
        <v>202411020105</v>
      </c>
      <c r="F8" s="10" t="s">
        <v>23</v>
      </c>
      <c r="G8" s="11">
        <f>VLOOKUP(D8,[1]公布表!$B$4:$F$9,5,0)</f>
        <v>76.5</v>
      </c>
      <c r="H8" s="12">
        <f>RANK(G8,G$4:G$23,0)</f>
        <v>3</v>
      </c>
      <c r="I8" s="14" t="str">
        <f>IF(H8&lt;3,"是","")</f>
        <v/>
      </c>
    </row>
    <row r="9" ht="19.9" customHeight="true" spans="1:9">
      <c r="A9" s="4">
        <v>6</v>
      </c>
      <c r="B9" s="5" t="s">
        <v>11</v>
      </c>
      <c r="C9" s="6" t="s">
        <v>12</v>
      </c>
      <c r="D9" s="7" t="s">
        <v>24</v>
      </c>
      <c r="E9" s="9">
        <v>202411020106</v>
      </c>
      <c r="F9" s="10" t="s">
        <v>25</v>
      </c>
      <c r="G9" s="11">
        <f>VLOOKUP(D9,[1]公布表!$B$4:$F$9,5,0)</f>
        <v>68</v>
      </c>
      <c r="H9" s="12">
        <f>RANK(G9,G$4:G$23,0)</f>
        <v>5</v>
      </c>
      <c r="I9" s="14" t="str">
        <f>IF(H9&lt;3,"是","")</f>
        <v/>
      </c>
    </row>
    <row r="10" ht="19.9" customHeight="true" spans="1:9">
      <c r="A10" s="4">
        <v>7</v>
      </c>
      <c r="B10" s="5" t="s">
        <v>11</v>
      </c>
      <c r="C10" s="6" t="s">
        <v>12</v>
      </c>
      <c r="D10" s="7" t="s">
        <v>26</v>
      </c>
      <c r="E10" s="9">
        <v>202411020107</v>
      </c>
      <c r="F10" s="10" t="s">
        <v>27</v>
      </c>
      <c r="G10" s="11" t="s">
        <v>15</v>
      </c>
      <c r="H10" s="12"/>
      <c r="I10" s="14"/>
    </row>
    <row r="11" ht="19.9" customHeight="true" spans="1:9">
      <c r="A11" s="4">
        <v>8</v>
      </c>
      <c r="B11" s="5" t="s">
        <v>11</v>
      </c>
      <c r="C11" s="6" t="s">
        <v>12</v>
      </c>
      <c r="D11" s="7" t="s">
        <v>28</v>
      </c>
      <c r="E11" s="9">
        <v>202411020108</v>
      </c>
      <c r="F11" s="10" t="s">
        <v>29</v>
      </c>
      <c r="G11" s="11" t="s">
        <v>15</v>
      </c>
      <c r="H11" s="12"/>
      <c r="I11" s="14"/>
    </row>
    <row r="12" ht="19.9" customHeight="true" spans="1:9">
      <c r="A12" s="4">
        <v>9</v>
      </c>
      <c r="B12" s="5" t="s">
        <v>11</v>
      </c>
      <c r="C12" s="6" t="s">
        <v>12</v>
      </c>
      <c r="D12" s="7" t="s">
        <v>30</v>
      </c>
      <c r="E12" s="9">
        <v>202411020109</v>
      </c>
      <c r="F12" s="10" t="s">
        <v>31</v>
      </c>
      <c r="G12" s="11" t="s">
        <v>15</v>
      </c>
      <c r="H12" s="12"/>
      <c r="I12" s="14"/>
    </row>
    <row r="13" ht="19.9" customHeight="true" spans="1:9">
      <c r="A13" s="4">
        <v>10</v>
      </c>
      <c r="B13" s="5" t="s">
        <v>11</v>
      </c>
      <c r="C13" s="6" t="s">
        <v>12</v>
      </c>
      <c r="D13" s="7" t="s">
        <v>32</v>
      </c>
      <c r="E13" s="9">
        <v>202411020110</v>
      </c>
      <c r="F13" s="10" t="s">
        <v>33</v>
      </c>
      <c r="G13" s="11">
        <f>VLOOKUP(D13,[1]公布表!$B$4:$F$9,5,0)</f>
        <v>82</v>
      </c>
      <c r="H13" s="12">
        <f>RANK(G13,G$4:G$23,0)</f>
        <v>2</v>
      </c>
      <c r="I13" s="14" t="str">
        <f>IF(H13&lt;3,"是","")</f>
        <v>是</v>
      </c>
    </row>
    <row r="14" ht="19.9" customHeight="true" spans="1:9">
      <c r="A14" s="4">
        <v>11</v>
      </c>
      <c r="B14" s="5" t="s">
        <v>11</v>
      </c>
      <c r="C14" s="6" t="s">
        <v>12</v>
      </c>
      <c r="D14" s="7" t="s">
        <v>34</v>
      </c>
      <c r="E14" s="9">
        <v>202411020111</v>
      </c>
      <c r="F14" s="10" t="s">
        <v>35</v>
      </c>
      <c r="G14" s="11" t="s">
        <v>15</v>
      </c>
      <c r="H14" s="12"/>
      <c r="I14" s="14"/>
    </row>
    <row r="15" ht="19.9" customHeight="true" spans="1:9">
      <c r="A15" s="4">
        <v>12</v>
      </c>
      <c r="B15" s="5" t="s">
        <v>11</v>
      </c>
      <c r="C15" s="6" t="s">
        <v>12</v>
      </c>
      <c r="D15" s="7" t="s">
        <v>36</v>
      </c>
      <c r="E15" s="9">
        <v>202411020112</v>
      </c>
      <c r="F15" s="10" t="s">
        <v>37</v>
      </c>
      <c r="G15" s="11" t="s">
        <v>15</v>
      </c>
      <c r="H15" s="12"/>
      <c r="I15" s="14"/>
    </row>
    <row r="16" ht="19.9" customHeight="true" spans="1:9">
      <c r="A16" s="4">
        <v>13</v>
      </c>
      <c r="B16" s="5" t="s">
        <v>11</v>
      </c>
      <c r="C16" s="6" t="s">
        <v>12</v>
      </c>
      <c r="D16" s="5" t="s">
        <v>38</v>
      </c>
      <c r="E16" s="9">
        <v>202411020113</v>
      </c>
      <c r="F16" s="10" t="s">
        <v>39</v>
      </c>
      <c r="G16" s="11">
        <f>VLOOKUP(D16,[1]公布表!$B$4:$F$9,5,0)</f>
        <v>83.4</v>
      </c>
      <c r="H16" s="12">
        <f>RANK(G16,G$4:G$23,0)</f>
        <v>1</v>
      </c>
      <c r="I16" s="14" t="str">
        <f>IF(H16&lt;3,"是","")</f>
        <v>是</v>
      </c>
    </row>
    <row r="17" ht="19.9" customHeight="true" spans="1:9">
      <c r="A17" s="4">
        <v>14</v>
      </c>
      <c r="B17" s="5" t="s">
        <v>11</v>
      </c>
      <c r="C17" s="6" t="s">
        <v>12</v>
      </c>
      <c r="D17" s="5" t="s">
        <v>40</v>
      </c>
      <c r="E17" s="9">
        <v>202411020114</v>
      </c>
      <c r="F17" s="10" t="s">
        <v>41</v>
      </c>
      <c r="G17" s="11">
        <f>VLOOKUP(D17,[1]公布表!$B$4:$F$9,5,0)</f>
        <v>71.1</v>
      </c>
      <c r="H17" s="12">
        <f>RANK(G17,G$4:G$23,0)</f>
        <v>4</v>
      </c>
      <c r="I17" s="14" t="str">
        <f>IF(H17&lt;3,"是","")</f>
        <v/>
      </c>
    </row>
    <row r="18" ht="19.9" customHeight="true" spans="1:9">
      <c r="A18" s="4">
        <v>15</v>
      </c>
      <c r="B18" s="5" t="s">
        <v>11</v>
      </c>
      <c r="C18" s="6" t="s">
        <v>12</v>
      </c>
      <c r="D18" s="5" t="s">
        <v>42</v>
      </c>
      <c r="E18" s="9">
        <v>202411020115</v>
      </c>
      <c r="F18" s="10" t="s">
        <v>43</v>
      </c>
      <c r="G18" s="11">
        <f>VLOOKUP(D18,[1]公布表!$B$4:$F$9,5,0)</f>
        <v>66.1</v>
      </c>
      <c r="H18" s="12">
        <f>RANK(G18,G$4:G$23,0)</f>
        <v>6</v>
      </c>
      <c r="I18" s="14" t="str">
        <f>IF(H18&lt;3,"是","")</f>
        <v/>
      </c>
    </row>
    <row r="19" ht="19.9" customHeight="true" spans="1:9">
      <c r="A19" s="4">
        <v>16</v>
      </c>
      <c r="B19" s="5" t="s">
        <v>11</v>
      </c>
      <c r="C19" s="6" t="s">
        <v>12</v>
      </c>
      <c r="D19" s="5" t="s">
        <v>44</v>
      </c>
      <c r="E19" s="9">
        <v>202411020116</v>
      </c>
      <c r="F19" s="10" t="s">
        <v>45</v>
      </c>
      <c r="G19" s="11" t="s">
        <v>15</v>
      </c>
      <c r="H19" s="12"/>
      <c r="I19" s="14"/>
    </row>
    <row r="20" ht="19.9" customHeight="true" spans="1:9">
      <c r="A20" s="4">
        <v>17</v>
      </c>
      <c r="B20" s="5" t="s">
        <v>11</v>
      </c>
      <c r="C20" s="6" t="s">
        <v>12</v>
      </c>
      <c r="D20" s="5" t="s">
        <v>46</v>
      </c>
      <c r="E20" s="9">
        <v>202411020117</v>
      </c>
      <c r="F20" s="10" t="s">
        <v>47</v>
      </c>
      <c r="G20" s="11" t="s">
        <v>15</v>
      </c>
      <c r="H20" s="12"/>
      <c r="I20" s="14"/>
    </row>
    <row r="21" ht="19.9" customHeight="true" spans="1:9">
      <c r="A21" s="4">
        <v>18</v>
      </c>
      <c r="B21" s="5" t="s">
        <v>11</v>
      </c>
      <c r="C21" s="6" t="s">
        <v>12</v>
      </c>
      <c r="D21" s="5" t="s">
        <v>48</v>
      </c>
      <c r="E21" s="9">
        <v>202411020118</v>
      </c>
      <c r="F21" s="10" t="s">
        <v>49</v>
      </c>
      <c r="G21" s="11" t="s">
        <v>15</v>
      </c>
      <c r="H21" s="12"/>
      <c r="I21" s="14"/>
    </row>
    <row r="22" ht="19.9" customHeight="true" spans="1:9">
      <c r="A22" s="4">
        <v>19</v>
      </c>
      <c r="B22" s="5" t="s">
        <v>11</v>
      </c>
      <c r="C22" s="6" t="s">
        <v>12</v>
      </c>
      <c r="D22" s="5" t="s">
        <v>50</v>
      </c>
      <c r="E22" s="9">
        <v>202411020119</v>
      </c>
      <c r="F22" s="10" t="s">
        <v>51</v>
      </c>
      <c r="G22" s="11" t="s">
        <v>15</v>
      </c>
      <c r="H22" s="12"/>
      <c r="I22" s="14"/>
    </row>
    <row r="23" ht="19.9" customHeight="true" spans="1:9">
      <c r="A23" s="4">
        <v>20</v>
      </c>
      <c r="B23" s="5" t="s">
        <v>11</v>
      </c>
      <c r="C23" s="6" t="s">
        <v>12</v>
      </c>
      <c r="D23" s="5" t="s">
        <v>52</v>
      </c>
      <c r="E23" s="9">
        <v>202411020120</v>
      </c>
      <c r="F23" s="10" t="s">
        <v>53</v>
      </c>
      <c r="G23" s="11" t="s">
        <v>15</v>
      </c>
      <c r="H23" s="12"/>
      <c r="I23" s="14"/>
    </row>
    <row r="24" ht="19.9" customHeight="true" spans="1:9">
      <c r="A24" s="4">
        <v>21</v>
      </c>
      <c r="B24" s="5" t="s">
        <v>54</v>
      </c>
      <c r="C24" s="6" t="s">
        <v>12</v>
      </c>
      <c r="D24" s="5" t="s">
        <v>55</v>
      </c>
      <c r="E24" s="9">
        <v>202411020201</v>
      </c>
      <c r="F24" s="10" t="s">
        <v>56</v>
      </c>
      <c r="G24" s="11" t="s">
        <v>15</v>
      </c>
      <c r="H24" s="12"/>
      <c r="I24" s="14"/>
    </row>
    <row r="25" ht="19.9" customHeight="true" spans="1:9">
      <c r="A25" s="4">
        <v>22</v>
      </c>
      <c r="B25" s="5" t="s">
        <v>54</v>
      </c>
      <c r="C25" s="6" t="s">
        <v>12</v>
      </c>
      <c r="D25" s="5" t="s">
        <v>57</v>
      </c>
      <c r="E25" s="9">
        <v>202411020202</v>
      </c>
      <c r="F25" s="10" t="s">
        <v>58</v>
      </c>
      <c r="G25" s="11">
        <f>VLOOKUP(D25,[2]公布表!$B$4:$F$7,5,0)</f>
        <v>71.6</v>
      </c>
      <c r="H25" s="12">
        <f>RANK(G25,G$24:G$41,0)</f>
        <v>4</v>
      </c>
      <c r="I25" s="14" t="str">
        <f>IF(H25&lt;3,"是","")</f>
        <v/>
      </c>
    </row>
    <row r="26" ht="19.9" customHeight="true" spans="1:9">
      <c r="A26" s="4">
        <v>23</v>
      </c>
      <c r="B26" s="5" t="s">
        <v>54</v>
      </c>
      <c r="C26" s="6" t="s">
        <v>12</v>
      </c>
      <c r="D26" s="5" t="s">
        <v>59</v>
      </c>
      <c r="E26" s="9">
        <v>202411020203</v>
      </c>
      <c r="F26" s="10" t="s">
        <v>60</v>
      </c>
      <c r="G26" s="11" t="s">
        <v>15</v>
      </c>
      <c r="H26" s="12"/>
      <c r="I26" s="14"/>
    </row>
    <row r="27" ht="19.9" customHeight="true" spans="1:9">
      <c r="A27" s="4">
        <v>24</v>
      </c>
      <c r="B27" s="5" t="s">
        <v>54</v>
      </c>
      <c r="C27" s="6" t="s">
        <v>12</v>
      </c>
      <c r="D27" s="5" t="s">
        <v>61</v>
      </c>
      <c r="E27" s="9">
        <v>202411020204</v>
      </c>
      <c r="F27" s="10" t="s">
        <v>62</v>
      </c>
      <c r="G27" s="11" t="s">
        <v>15</v>
      </c>
      <c r="H27" s="12"/>
      <c r="I27" s="14"/>
    </row>
    <row r="28" ht="19.9" customHeight="true" spans="1:9">
      <c r="A28" s="4">
        <v>25</v>
      </c>
      <c r="B28" s="5" t="s">
        <v>54</v>
      </c>
      <c r="C28" s="6" t="s">
        <v>12</v>
      </c>
      <c r="D28" s="7" t="s">
        <v>63</v>
      </c>
      <c r="E28" s="9">
        <v>202411020205</v>
      </c>
      <c r="F28" s="10" t="s">
        <v>64</v>
      </c>
      <c r="G28" s="11" t="s">
        <v>15</v>
      </c>
      <c r="H28" s="12"/>
      <c r="I28" s="14"/>
    </row>
    <row r="29" ht="19.9" customHeight="true" spans="1:9">
      <c r="A29" s="4">
        <v>26</v>
      </c>
      <c r="B29" s="5" t="s">
        <v>54</v>
      </c>
      <c r="C29" s="6" t="s">
        <v>12</v>
      </c>
      <c r="D29" s="7" t="s">
        <v>65</v>
      </c>
      <c r="E29" s="9">
        <v>202411020206</v>
      </c>
      <c r="F29" s="10" t="s">
        <v>19</v>
      </c>
      <c r="G29" s="11" t="s">
        <v>15</v>
      </c>
      <c r="H29" s="12"/>
      <c r="I29" s="14"/>
    </row>
    <row r="30" ht="19.9" customHeight="true" spans="1:9">
      <c r="A30" s="4">
        <v>27</v>
      </c>
      <c r="B30" s="5" t="s">
        <v>54</v>
      </c>
      <c r="C30" s="6" t="s">
        <v>12</v>
      </c>
      <c r="D30" s="7" t="s">
        <v>66</v>
      </c>
      <c r="E30" s="9">
        <v>202411020207</v>
      </c>
      <c r="F30" s="10" t="s">
        <v>67</v>
      </c>
      <c r="G30" s="11" t="s">
        <v>15</v>
      </c>
      <c r="H30" s="12"/>
      <c r="I30" s="14"/>
    </row>
    <row r="31" ht="19.9" customHeight="true" spans="1:9">
      <c r="A31" s="4">
        <v>28</v>
      </c>
      <c r="B31" s="5" t="s">
        <v>54</v>
      </c>
      <c r="C31" s="6" t="s">
        <v>12</v>
      </c>
      <c r="D31" s="7" t="s">
        <v>68</v>
      </c>
      <c r="E31" s="9">
        <v>202411020208</v>
      </c>
      <c r="F31" s="10" t="s">
        <v>69</v>
      </c>
      <c r="G31" s="11">
        <f>VLOOKUP(D31,[2]公布表!$B$4:$F$7,5,0)</f>
        <v>77.4</v>
      </c>
      <c r="H31" s="12">
        <f>RANK(G31,G$24:G$41,0)</f>
        <v>2</v>
      </c>
      <c r="I31" s="14" t="str">
        <f>IF(H31&lt;3,"是","")</f>
        <v>是</v>
      </c>
    </row>
    <row r="32" ht="19.9" customHeight="true" spans="1:9">
      <c r="A32" s="4">
        <v>29</v>
      </c>
      <c r="B32" s="5" t="s">
        <v>54</v>
      </c>
      <c r="C32" s="6" t="s">
        <v>12</v>
      </c>
      <c r="D32" s="7" t="s">
        <v>70</v>
      </c>
      <c r="E32" s="9">
        <v>202411020209</v>
      </c>
      <c r="F32" s="10" t="s">
        <v>71</v>
      </c>
      <c r="G32" s="11" t="s">
        <v>15</v>
      </c>
      <c r="H32" s="12"/>
      <c r="I32" s="14"/>
    </row>
    <row r="33" ht="19.9" customHeight="true" spans="1:9">
      <c r="A33" s="4">
        <v>30</v>
      </c>
      <c r="B33" s="5" t="s">
        <v>54</v>
      </c>
      <c r="C33" s="6" t="s">
        <v>12</v>
      </c>
      <c r="D33" s="7" t="s">
        <v>72</v>
      </c>
      <c r="E33" s="9">
        <v>202411020210</v>
      </c>
      <c r="F33" s="10" t="s">
        <v>73</v>
      </c>
      <c r="G33" s="11">
        <f>VLOOKUP(D33,[2]公布表!$B$4:$F$7,5,0)</f>
        <v>78.2</v>
      </c>
      <c r="H33" s="12">
        <f>RANK(G33,G$24:G$41,0)</f>
        <v>1</v>
      </c>
      <c r="I33" s="14" t="str">
        <f>IF(H33&lt;3,"是","")</f>
        <v>是</v>
      </c>
    </row>
    <row r="34" ht="19.9" customHeight="true" spans="1:9">
      <c r="A34" s="4">
        <v>31</v>
      </c>
      <c r="B34" s="5" t="s">
        <v>54</v>
      </c>
      <c r="C34" s="6" t="s">
        <v>12</v>
      </c>
      <c r="D34" s="8" t="s">
        <v>74</v>
      </c>
      <c r="E34" s="9">
        <v>202411020211</v>
      </c>
      <c r="F34" s="10" t="s">
        <v>75</v>
      </c>
      <c r="G34" s="11" t="s">
        <v>15</v>
      </c>
      <c r="H34" s="12"/>
      <c r="I34" s="14"/>
    </row>
    <row r="35" ht="19.9" customHeight="true" spans="1:9">
      <c r="A35" s="4">
        <v>32</v>
      </c>
      <c r="B35" s="5" t="s">
        <v>54</v>
      </c>
      <c r="C35" s="6" t="s">
        <v>12</v>
      </c>
      <c r="D35" s="8" t="s">
        <v>76</v>
      </c>
      <c r="E35" s="9">
        <v>202411020212</v>
      </c>
      <c r="F35" s="10" t="s">
        <v>77</v>
      </c>
      <c r="G35" s="11" t="s">
        <v>15</v>
      </c>
      <c r="H35" s="12"/>
      <c r="I35" s="14"/>
    </row>
    <row r="36" ht="19.9" customHeight="true" spans="1:9">
      <c r="A36" s="4">
        <v>33</v>
      </c>
      <c r="B36" s="5" t="s">
        <v>54</v>
      </c>
      <c r="C36" s="6" t="s">
        <v>12</v>
      </c>
      <c r="D36" s="8" t="s">
        <v>78</v>
      </c>
      <c r="E36" s="9">
        <v>202411020213</v>
      </c>
      <c r="F36" s="10" t="s">
        <v>79</v>
      </c>
      <c r="G36" s="11" t="s">
        <v>15</v>
      </c>
      <c r="H36" s="12"/>
      <c r="I36" s="14"/>
    </row>
    <row r="37" ht="19.9" customHeight="true" spans="1:9">
      <c r="A37" s="4">
        <v>34</v>
      </c>
      <c r="B37" s="5" t="s">
        <v>54</v>
      </c>
      <c r="C37" s="6" t="s">
        <v>12</v>
      </c>
      <c r="D37" s="8" t="s">
        <v>80</v>
      </c>
      <c r="E37" s="9">
        <v>202411020214</v>
      </c>
      <c r="F37" s="10" t="s">
        <v>81</v>
      </c>
      <c r="G37" s="11" t="s">
        <v>15</v>
      </c>
      <c r="H37" s="12"/>
      <c r="I37" s="14"/>
    </row>
    <row r="38" ht="19.9" customHeight="true" spans="1:9">
      <c r="A38" s="4">
        <v>35</v>
      </c>
      <c r="B38" s="5" t="s">
        <v>54</v>
      </c>
      <c r="C38" s="6" t="s">
        <v>12</v>
      </c>
      <c r="D38" s="8" t="s">
        <v>82</v>
      </c>
      <c r="E38" s="9">
        <v>202411020215</v>
      </c>
      <c r="F38" s="10" t="s">
        <v>83</v>
      </c>
      <c r="G38" s="11">
        <f>VLOOKUP(D38,[2]公布表!$B$4:$F$7,5,0)</f>
        <v>74.1</v>
      </c>
      <c r="H38" s="12">
        <f>RANK(G38,G$24:G$41,0)</f>
        <v>3</v>
      </c>
      <c r="I38" s="14" t="str">
        <f>IF(H38&lt;3,"是","")</f>
        <v/>
      </c>
    </row>
    <row r="39" ht="19.9" customHeight="true" spans="1:9">
      <c r="A39" s="4">
        <v>36</v>
      </c>
      <c r="B39" s="5" t="s">
        <v>54</v>
      </c>
      <c r="C39" s="6" t="s">
        <v>12</v>
      </c>
      <c r="D39" s="8" t="s">
        <v>84</v>
      </c>
      <c r="E39" s="9">
        <v>202411020216</v>
      </c>
      <c r="F39" s="10" t="s">
        <v>85</v>
      </c>
      <c r="G39" s="11" t="s">
        <v>15</v>
      </c>
      <c r="H39" s="12"/>
      <c r="I39" s="14"/>
    </row>
    <row r="40" ht="19.9" customHeight="true" spans="1:9">
      <c r="A40" s="4">
        <v>37</v>
      </c>
      <c r="B40" s="5" t="s">
        <v>54</v>
      </c>
      <c r="C40" s="6" t="s">
        <v>12</v>
      </c>
      <c r="D40" s="8" t="s">
        <v>86</v>
      </c>
      <c r="E40" s="9">
        <v>202411020217</v>
      </c>
      <c r="F40" s="10" t="s">
        <v>87</v>
      </c>
      <c r="G40" s="11" t="s">
        <v>15</v>
      </c>
      <c r="H40" s="12"/>
      <c r="I40" s="14"/>
    </row>
    <row r="41" ht="19.9" customHeight="true" spans="1:9">
      <c r="A41" s="4">
        <v>38</v>
      </c>
      <c r="B41" s="5" t="s">
        <v>54</v>
      </c>
      <c r="C41" s="6" t="s">
        <v>12</v>
      </c>
      <c r="D41" s="8" t="s">
        <v>88</v>
      </c>
      <c r="E41" s="9">
        <v>202411020218</v>
      </c>
      <c r="F41" s="10" t="s">
        <v>89</v>
      </c>
      <c r="G41" s="11" t="s">
        <v>15</v>
      </c>
      <c r="H41" s="12"/>
      <c r="I41" s="14"/>
    </row>
    <row r="42" ht="19.9" customHeight="true" spans="1:9">
      <c r="A42" s="4">
        <v>39</v>
      </c>
      <c r="B42" s="5" t="s">
        <v>90</v>
      </c>
      <c r="C42" s="6" t="s">
        <v>12</v>
      </c>
      <c r="D42" s="8" t="s">
        <v>91</v>
      </c>
      <c r="E42" s="9">
        <v>202411020301</v>
      </c>
      <c r="F42" s="10" t="s">
        <v>92</v>
      </c>
      <c r="G42" s="11" t="s">
        <v>15</v>
      </c>
      <c r="H42" s="12"/>
      <c r="I42" s="14"/>
    </row>
    <row r="43" ht="19.9" customHeight="true" spans="1:9">
      <c r="A43" s="4">
        <v>40</v>
      </c>
      <c r="B43" s="5" t="s">
        <v>90</v>
      </c>
      <c r="C43" s="6" t="s">
        <v>12</v>
      </c>
      <c r="D43" s="5" t="s">
        <v>93</v>
      </c>
      <c r="E43" s="9">
        <v>202411020302</v>
      </c>
      <c r="F43" s="10" t="s">
        <v>94</v>
      </c>
      <c r="G43" s="11">
        <f>VLOOKUP(D43,[3]公布表!$B$4:$F$14,5,0)</f>
        <v>75.1</v>
      </c>
      <c r="H43" s="12">
        <f>RANK(G43,G$42:G$79,0)</f>
        <v>5</v>
      </c>
      <c r="I43" s="14" t="str">
        <f>IF(H43&lt;4,"是","")</f>
        <v/>
      </c>
    </row>
    <row r="44" ht="19.9" customHeight="true" spans="1:9">
      <c r="A44" s="4">
        <v>41</v>
      </c>
      <c r="B44" s="5" t="s">
        <v>90</v>
      </c>
      <c r="C44" s="6" t="s">
        <v>12</v>
      </c>
      <c r="D44" s="5" t="s">
        <v>95</v>
      </c>
      <c r="E44" s="9">
        <v>202411020303</v>
      </c>
      <c r="F44" s="10" t="s">
        <v>96</v>
      </c>
      <c r="G44" s="11" t="s">
        <v>15</v>
      </c>
      <c r="H44" s="12"/>
      <c r="I44" s="14"/>
    </row>
    <row r="45" ht="19.9" customHeight="true" spans="1:9">
      <c r="A45" s="4">
        <v>42</v>
      </c>
      <c r="B45" s="5" t="s">
        <v>90</v>
      </c>
      <c r="C45" s="6" t="s">
        <v>12</v>
      </c>
      <c r="D45" s="5" t="s">
        <v>97</v>
      </c>
      <c r="E45" s="9">
        <v>202411020304</v>
      </c>
      <c r="F45" s="10" t="s">
        <v>98</v>
      </c>
      <c r="G45" s="11" t="s">
        <v>15</v>
      </c>
      <c r="H45" s="12"/>
      <c r="I45" s="14"/>
    </row>
    <row r="46" ht="19.9" customHeight="true" spans="1:9">
      <c r="A46" s="4">
        <v>43</v>
      </c>
      <c r="B46" s="5" t="s">
        <v>90</v>
      </c>
      <c r="C46" s="6" t="s">
        <v>12</v>
      </c>
      <c r="D46" s="5" t="s">
        <v>99</v>
      </c>
      <c r="E46" s="9">
        <v>202411020305</v>
      </c>
      <c r="F46" s="10" t="s">
        <v>100</v>
      </c>
      <c r="G46" s="11" t="s">
        <v>15</v>
      </c>
      <c r="H46" s="12"/>
      <c r="I46" s="14"/>
    </row>
    <row r="47" ht="19.9" customHeight="true" spans="1:9">
      <c r="A47" s="4">
        <v>44</v>
      </c>
      <c r="B47" s="5" t="s">
        <v>90</v>
      </c>
      <c r="C47" s="6" t="s">
        <v>12</v>
      </c>
      <c r="D47" s="5" t="s">
        <v>101</v>
      </c>
      <c r="E47" s="9">
        <v>202411020306</v>
      </c>
      <c r="F47" s="10" t="s">
        <v>19</v>
      </c>
      <c r="G47" s="11">
        <f>VLOOKUP(D47,[3]公布表!$B$4:$F$14,5,0)</f>
        <v>72</v>
      </c>
      <c r="H47" s="12">
        <f>RANK(G47,G$42:G$79,0)</f>
        <v>6</v>
      </c>
      <c r="I47" s="14" t="str">
        <f>IF(H47&lt;4,"是","")</f>
        <v/>
      </c>
    </row>
    <row r="48" ht="19.9" customHeight="true" spans="1:9">
      <c r="A48" s="4">
        <v>45</v>
      </c>
      <c r="B48" s="5" t="s">
        <v>90</v>
      </c>
      <c r="C48" s="6" t="s">
        <v>12</v>
      </c>
      <c r="D48" s="5" t="s">
        <v>102</v>
      </c>
      <c r="E48" s="9">
        <v>202411020307</v>
      </c>
      <c r="F48" s="10" t="s">
        <v>103</v>
      </c>
      <c r="G48" s="11" t="s">
        <v>15</v>
      </c>
      <c r="H48" s="12"/>
      <c r="I48" s="14"/>
    </row>
    <row r="49" ht="19.9" customHeight="true" spans="1:9">
      <c r="A49" s="4">
        <v>46</v>
      </c>
      <c r="B49" s="5" t="s">
        <v>90</v>
      </c>
      <c r="C49" s="6" t="s">
        <v>12</v>
      </c>
      <c r="D49" s="5" t="s">
        <v>104</v>
      </c>
      <c r="E49" s="9">
        <v>202411020308</v>
      </c>
      <c r="F49" s="10" t="s">
        <v>105</v>
      </c>
      <c r="G49" s="11" t="s">
        <v>15</v>
      </c>
      <c r="H49" s="12"/>
      <c r="I49" s="14"/>
    </row>
    <row r="50" ht="19.9" customHeight="true" spans="1:9">
      <c r="A50" s="4">
        <v>47</v>
      </c>
      <c r="B50" s="5" t="s">
        <v>90</v>
      </c>
      <c r="C50" s="6" t="s">
        <v>12</v>
      </c>
      <c r="D50" s="5" t="s">
        <v>106</v>
      </c>
      <c r="E50" s="9">
        <v>202411020309</v>
      </c>
      <c r="F50" s="10" t="s">
        <v>107</v>
      </c>
      <c r="G50" s="11" t="s">
        <v>15</v>
      </c>
      <c r="H50" s="12"/>
      <c r="I50" s="14"/>
    </row>
    <row r="51" ht="19.9" customHeight="true" spans="1:9">
      <c r="A51" s="4">
        <v>48</v>
      </c>
      <c r="B51" s="5" t="s">
        <v>90</v>
      </c>
      <c r="C51" s="6" t="s">
        <v>12</v>
      </c>
      <c r="D51" s="5" t="s">
        <v>108</v>
      </c>
      <c r="E51" s="9">
        <v>202411020310</v>
      </c>
      <c r="F51" s="10" t="s">
        <v>109</v>
      </c>
      <c r="G51" s="11" t="s">
        <v>15</v>
      </c>
      <c r="H51" s="12"/>
      <c r="I51" s="14"/>
    </row>
    <row r="52" ht="19.9" customHeight="true" spans="1:9">
      <c r="A52" s="4">
        <v>49</v>
      </c>
      <c r="B52" s="5" t="s">
        <v>90</v>
      </c>
      <c r="C52" s="6" t="s">
        <v>12</v>
      </c>
      <c r="D52" s="5" t="s">
        <v>110</v>
      </c>
      <c r="E52" s="9">
        <v>202411020311</v>
      </c>
      <c r="F52" s="10" t="s">
        <v>111</v>
      </c>
      <c r="G52" s="11">
        <f>VLOOKUP(D52,[3]公布表!$B$4:$F$14,5,0)</f>
        <v>81.8</v>
      </c>
      <c r="H52" s="12">
        <f>RANK(G52,G$42:G$79,0)</f>
        <v>2</v>
      </c>
      <c r="I52" s="14" t="str">
        <f>IF(H52&lt;4,"是","")</f>
        <v>是</v>
      </c>
    </row>
    <row r="53" ht="19.9" customHeight="true" spans="1:9">
      <c r="A53" s="4">
        <v>50</v>
      </c>
      <c r="B53" s="5" t="s">
        <v>90</v>
      </c>
      <c r="C53" s="6" t="s">
        <v>12</v>
      </c>
      <c r="D53" s="5" t="s">
        <v>112</v>
      </c>
      <c r="E53" s="9">
        <v>202411020312</v>
      </c>
      <c r="F53" s="10" t="s">
        <v>113</v>
      </c>
      <c r="G53" s="11" t="s">
        <v>15</v>
      </c>
      <c r="H53" s="12"/>
      <c r="I53" s="14"/>
    </row>
    <row r="54" ht="19.9" customHeight="true" spans="1:9">
      <c r="A54" s="4">
        <v>51</v>
      </c>
      <c r="B54" s="5" t="s">
        <v>90</v>
      </c>
      <c r="C54" s="6" t="s">
        <v>12</v>
      </c>
      <c r="D54" s="5" t="s">
        <v>114</v>
      </c>
      <c r="E54" s="9">
        <v>202411020313</v>
      </c>
      <c r="F54" s="10" t="s">
        <v>115</v>
      </c>
      <c r="G54" s="11">
        <f>VLOOKUP(D54,[3]公布表!$B$4:$F$14,5,0)</f>
        <v>27.5</v>
      </c>
      <c r="H54" s="12">
        <f>RANK(G54,G$42:G$79,0)</f>
        <v>11</v>
      </c>
      <c r="I54" s="14" t="str">
        <f>IF(H54&lt;4,"是","")</f>
        <v/>
      </c>
    </row>
    <row r="55" ht="19.9" customHeight="true" spans="1:9">
      <c r="A55" s="4">
        <v>52</v>
      </c>
      <c r="B55" s="5" t="s">
        <v>90</v>
      </c>
      <c r="C55" s="6" t="s">
        <v>12</v>
      </c>
      <c r="D55" s="5" t="s">
        <v>116</v>
      </c>
      <c r="E55" s="9">
        <v>202411020314</v>
      </c>
      <c r="F55" s="10" t="s">
        <v>117</v>
      </c>
      <c r="G55" s="11">
        <f>VLOOKUP(D55,[3]公布表!$B$4:$F$14,5,0)</f>
        <v>76.9</v>
      </c>
      <c r="H55" s="12">
        <f>RANK(G55,G$42:G$79,0)</f>
        <v>3</v>
      </c>
      <c r="I55" s="14" t="str">
        <f>IF(H55&lt;3,"是","")</f>
        <v/>
      </c>
    </row>
    <row r="56" ht="19.9" customHeight="true" spans="1:9">
      <c r="A56" s="4">
        <v>53</v>
      </c>
      <c r="B56" s="5" t="s">
        <v>90</v>
      </c>
      <c r="C56" s="6" t="s">
        <v>12</v>
      </c>
      <c r="D56" s="5" t="s">
        <v>118</v>
      </c>
      <c r="E56" s="9">
        <v>202411020315</v>
      </c>
      <c r="F56" s="10" t="s">
        <v>96</v>
      </c>
      <c r="G56" s="11" t="s">
        <v>15</v>
      </c>
      <c r="H56" s="12"/>
      <c r="I56" s="14"/>
    </row>
    <row r="57" ht="19.9" customHeight="true" spans="1:9">
      <c r="A57" s="4">
        <v>54</v>
      </c>
      <c r="B57" s="5" t="s">
        <v>90</v>
      </c>
      <c r="C57" s="6" t="s">
        <v>12</v>
      </c>
      <c r="D57" s="5" t="s">
        <v>119</v>
      </c>
      <c r="E57" s="9">
        <v>202411020316</v>
      </c>
      <c r="F57" s="10" t="s">
        <v>120</v>
      </c>
      <c r="G57" s="11" t="s">
        <v>15</v>
      </c>
      <c r="H57" s="12"/>
      <c r="I57" s="14"/>
    </row>
    <row r="58" ht="19.9" customHeight="true" spans="1:9">
      <c r="A58" s="4">
        <v>55</v>
      </c>
      <c r="B58" s="5" t="s">
        <v>90</v>
      </c>
      <c r="C58" s="6" t="s">
        <v>12</v>
      </c>
      <c r="D58" s="5" t="s">
        <v>121</v>
      </c>
      <c r="E58" s="9">
        <v>202411020317</v>
      </c>
      <c r="F58" s="10" t="s">
        <v>122</v>
      </c>
      <c r="G58" s="11" t="s">
        <v>15</v>
      </c>
      <c r="H58" s="12"/>
      <c r="I58" s="14"/>
    </row>
    <row r="59" ht="19.9" customHeight="true" spans="1:9">
      <c r="A59" s="4">
        <v>56</v>
      </c>
      <c r="B59" s="5" t="s">
        <v>90</v>
      </c>
      <c r="C59" s="6" t="s">
        <v>12</v>
      </c>
      <c r="D59" s="5" t="s">
        <v>123</v>
      </c>
      <c r="E59" s="9">
        <v>202411020318</v>
      </c>
      <c r="F59" s="10" t="s">
        <v>124</v>
      </c>
      <c r="G59" s="11">
        <f>VLOOKUP(D59,[3]公布表!$B$4:$F$14,5,0)</f>
        <v>86.3</v>
      </c>
      <c r="H59" s="12">
        <f>RANK(G59,G$42:G$79,0)</f>
        <v>1</v>
      </c>
      <c r="I59" s="14" t="str">
        <f>IF(H59&lt;4,"是","")</f>
        <v>是</v>
      </c>
    </row>
    <row r="60" ht="19.9" customHeight="true" spans="1:9">
      <c r="A60" s="4">
        <v>57</v>
      </c>
      <c r="B60" s="5" t="s">
        <v>90</v>
      </c>
      <c r="C60" s="6" t="s">
        <v>12</v>
      </c>
      <c r="D60" s="5" t="s">
        <v>125</v>
      </c>
      <c r="E60" s="9">
        <v>202411020319</v>
      </c>
      <c r="F60" s="10" t="s">
        <v>126</v>
      </c>
      <c r="G60" s="11" t="s">
        <v>15</v>
      </c>
      <c r="H60" s="12"/>
      <c r="I60" s="14"/>
    </row>
    <row r="61" ht="19.9" customHeight="true" spans="1:9">
      <c r="A61" s="4">
        <v>58</v>
      </c>
      <c r="B61" s="5" t="s">
        <v>90</v>
      </c>
      <c r="C61" s="6" t="s">
        <v>12</v>
      </c>
      <c r="D61" s="5" t="s">
        <v>127</v>
      </c>
      <c r="E61" s="9">
        <v>202411020320</v>
      </c>
      <c r="F61" s="10" t="s">
        <v>56</v>
      </c>
      <c r="G61" s="11" t="s">
        <v>15</v>
      </c>
      <c r="H61" s="12"/>
      <c r="I61" s="14"/>
    </row>
    <row r="62" ht="19.9" customHeight="true" spans="1:9">
      <c r="A62" s="4">
        <v>59</v>
      </c>
      <c r="B62" s="5" t="s">
        <v>90</v>
      </c>
      <c r="C62" s="6" t="s">
        <v>12</v>
      </c>
      <c r="D62" s="5" t="s">
        <v>128</v>
      </c>
      <c r="E62" s="9">
        <v>202411020321</v>
      </c>
      <c r="F62" s="10" t="s">
        <v>129</v>
      </c>
      <c r="G62" s="11" t="s">
        <v>15</v>
      </c>
      <c r="H62" s="12"/>
      <c r="I62" s="14"/>
    </row>
    <row r="63" ht="19.9" customHeight="true" spans="1:9">
      <c r="A63" s="4">
        <v>60</v>
      </c>
      <c r="B63" s="5" t="s">
        <v>90</v>
      </c>
      <c r="C63" s="6" t="s">
        <v>12</v>
      </c>
      <c r="D63" s="5" t="s">
        <v>130</v>
      </c>
      <c r="E63" s="9">
        <v>202411020322</v>
      </c>
      <c r="F63" s="10" t="s">
        <v>131</v>
      </c>
      <c r="G63" s="11" t="s">
        <v>15</v>
      </c>
      <c r="H63" s="12"/>
      <c r="I63" s="14"/>
    </row>
    <row r="64" ht="19.9" customHeight="true" spans="1:9">
      <c r="A64" s="4">
        <v>61</v>
      </c>
      <c r="B64" s="5" t="s">
        <v>90</v>
      </c>
      <c r="C64" s="6" t="s">
        <v>12</v>
      </c>
      <c r="D64" s="5" t="s">
        <v>132</v>
      </c>
      <c r="E64" s="9">
        <v>202411020323</v>
      </c>
      <c r="F64" s="10" t="s">
        <v>133</v>
      </c>
      <c r="G64" s="11" t="s">
        <v>15</v>
      </c>
      <c r="H64" s="12"/>
      <c r="I64" s="14"/>
    </row>
    <row r="65" ht="19.9" customHeight="true" spans="1:9">
      <c r="A65" s="4">
        <v>62</v>
      </c>
      <c r="B65" s="5" t="s">
        <v>90</v>
      </c>
      <c r="C65" s="6" t="s">
        <v>12</v>
      </c>
      <c r="D65" s="5" t="s">
        <v>134</v>
      </c>
      <c r="E65" s="9">
        <v>202411020324</v>
      </c>
      <c r="F65" s="10" t="s">
        <v>135</v>
      </c>
      <c r="G65" s="11" t="s">
        <v>15</v>
      </c>
      <c r="H65" s="12"/>
      <c r="I65" s="14"/>
    </row>
    <row r="66" ht="19.9" customHeight="true" spans="1:9">
      <c r="A66" s="4">
        <v>63</v>
      </c>
      <c r="B66" s="5" t="s">
        <v>90</v>
      </c>
      <c r="C66" s="6" t="s">
        <v>12</v>
      </c>
      <c r="D66" s="5" t="s">
        <v>136</v>
      </c>
      <c r="E66" s="9">
        <v>202411020325</v>
      </c>
      <c r="F66" s="10" t="s">
        <v>137</v>
      </c>
      <c r="G66" s="11">
        <f>VLOOKUP(D66,[3]公布表!$B$4:$F$14,5,0)</f>
        <v>66.8</v>
      </c>
      <c r="H66" s="12">
        <f>RANK(G66,G$42:G$79,0)</f>
        <v>10</v>
      </c>
      <c r="I66" s="14" t="str">
        <f>IF(H66&lt;4,"是","")</f>
        <v/>
      </c>
    </row>
    <row r="67" ht="19.9" customHeight="true" spans="1:9">
      <c r="A67" s="4">
        <v>64</v>
      </c>
      <c r="B67" s="5" t="s">
        <v>90</v>
      </c>
      <c r="C67" s="6" t="s">
        <v>12</v>
      </c>
      <c r="D67" s="5" t="s">
        <v>138</v>
      </c>
      <c r="E67" s="9">
        <v>202411020326</v>
      </c>
      <c r="F67" s="10" t="s">
        <v>139</v>
      </c>
      <c r="G67" s="11">
        <f>VLOOKUP(D67,[3]公布表!$B$4:$F$14,5,0)</f>
        <v>69.8</v>
      </c>
      <c r="H67" s="12">
        <f>RANK(G67,G$42:G$79,0)</f>
        <v>7</v>
      </c>
      <c r="I67" s="14" t="str">
        <f>IF(H67&lt;4,"是","")</f>
        <v/>
      </c>
    </row>
    <row r="68" ht="19.9" customHeight="true" spans="1:9">
      <c r="A68" s="4">
        <v>65</v>
      </c>
      <c r="B68" s="5" t="s">
        <v>90</v>
      </c>
      <c r="C68" s="6" t="s">
        <v>12</v>
      </c>
      <c r="D68" s="5" t="s">
        <v>140</v>
      </c>
      <c r="E68" s="9">
        <v>202411020327</v>
      </c>
      <c r="F68" s="10" t="s">
        <v>141</v>
      </c>
      <c r="G68" s="11" t="s">
        <v>15</v>
      </c>
      <c r="H68" s="12"/>
      <c r="I68" s="14"/>
    </row>
    <row r="69" ht="19.9" customHeight="true" spans="1:9">
      <c r="A69" s="4">
        <v>66</v>
      </c>
      <c r="B69" s="5" t="s">
        <v>90</v>
      </c>
      <c r="C69" s="6" t="s">
        <v>12</v>
      </c>
      <c r="D69" s="5" t="s">
        <v>142</v>
      </c>
      <c r="E69" s="9">
        <v>202411020328</v>
      </c>
      <c r="F69" s="10" t="s">
        <v>143</v>
      </c>
      <c r="G69" s="11" t="s">
        <v>15</v>
      </c>
      <c r="H69" s="12"/>
      <c r="I69" s="14"/>
    </row>
    <row r="70" ht="19.9" customHeight="true" spans="1:9">
      <c r="A70" s="4">
        <v>67</v>
      </c>
      <c r="B70" s="5" t="s">
        <v>90</v>
      </c>
      <c r="C70" s="6" t="s">
        <v>12</v>
      </c>
      <c r="D70" s="5" t="s">
        <v>144</v>
      </c>
      <c r="E70" s="9">
        <v>202411020329</v>
      </c>
      <c r="F70" s="10" t="s">
        <v>145</v>
      </c>
      <c r="G70" s="11">
        <f>VLOOKUP(D70,[3]公布表!$B$4:$F$14,5,0)</f>
        <v>69.5</v>
      </c>
      <c r="H70" s="12">
        <f>RANK(G70,G$42:G$79,0)</f>
        <v>8</v>
      </c>
      <c r="I70" s="14" t="str">
        <f>IF(H70&lt;4,"是","")</f>
        <v/>
      </c>
    </row>
    <row r="71" ht="19.9" customHeight="true" spans="1:9">
      <c r="A71" s="4">
        <v>68</v>
      </c>
      <c r="B71" s="5" t="s">
        <v>90</v>
      </c>
      <c r="C71" s="6" t="s">
        <v>12</v>
      </c>
      <c r="D71" s="5" t="s">
        <v>146</v>
      </c>
      <c r="E71" s="9">
        <v>202411020330</v>
      </c>
      <c r="F71" s="10" t="s">
        <v>147</v>
      </c>
      <c r="G71" s="11" t="s">
        <v>15</v>
      </c>
      <c r="H71" s="12"/>
      <c r="I71" s="14"/>
    </row>
    <row r="72" ht="19.9" customHeight="true" spans="1:9">
      <c r="A72" s="4">
        <v>69</v>
      </c>
      <c r="B72" s="5" t="s">
        <v>90</v>
      </c>
      <c r="C72" s="6" t="s">
        <v>12</v>
      </c>
      <c r="D72" s="5" t="s">
        <v>148</v>
      </c>
      <c r="E72" s="9">
        <v>202411020331</v>
      </c>
      <c r="F72" s="10" t="s">
        <v>149</v>
      </c>
      <c r="G72" s="11">
        <f>VLOOKUP(D72,[3]公布表!$B$4:$F$14,5,0)</f>
        <v>75.8</v>
      </c>
      <c r="H72" s="12">
        <f>RANK(G72,G$42:G$79,0)</f>
        <v>4</v>
      </c>
      <c r="I72" s="14" t="str">
        <f>IF(H72&lt;4,"是","")</f>
        <v/>
      </c>
    </row>
    <row r="73" ht="19.9" customHeight="true" spans="1:9">
      <c r="A73" s="4">
        <v>70</v>
      </c>
      <c r="B73" s="5" t="s">
        <v>90</v>
      </c>
      <c r="C73" s="6" t="s">
        <v>12</v>
      </c>
      <c r="D73" s="5" t="s">
        <v>150</v>
      </c>
      <c r="E73" s="9">
        <v>202411020332</v>
      </c>
      <c r="F73" s="10" t="s">
        <v>151</v>
      </c>
      <c r="G73" s="11" t="s">
        <v>15</v>
      </c>
      <c r="H73" s="12"/>
      <c r="I73" s="14"/>
    </row>
    <row r="74" ht="19.9" customHeight="true" spans="1:9">
      <c r="A74" s="4">
        <v>71</v>
      </c>
      <c r="B74" s="5" t="s">
        <v>90</v>
      </c>
      <c r="C74" s="6" t="s">
        <v>12</v>
      </c>
      <c r="D74" s="5" t="s">
        <v>152</v>
      </c>
      <c r="E74" s="9">
        <v>202411020333</v>
      </c>
      <c r="F74" s="10" t="s">
        <v>153</v>
      </c>
      <c r="G74" s="11">
        <f>VLOOKUP(D74,[3]公布表!$B$4:$F$14,5,0)</f>
        <v>68.4</v>
      </c>
      <c r="H74" s="12">
        <f>RANK(G74,G$42:G$79,0)</f>
        <v>9</v>
      </c>
      <c r="I74" s="14" t="str">
        <f>IF(H74&lt;4,"是","")</f>
        <v/>
      </c>
    </row>
    <row r="75" ht="19.9" customHeight="true" spans="1:9">
      <c r="A75" s="4">
        <v>72</v>
      </c>
      <c r="B75" s="5" t="s">
        <v>90</v>
      </c>
      <c r="C75" s="6" t="s">
        <v>12</v>
      </c>
      <c r="D75" s="5" t="s">
        <v>154</v>
      </c>
      <c r="E75" s="9">
        <v>202411020334</v>
      </c>
      <c r="F75" s="10" t="s">
        <v>155</v>
      </c>
      <c r="G75" s="11" t="s">
        <v>15</v>
      </c>
      <c r="H75" s="12"/>
      <c r="I75" s="14"/>
    </row>
    <row r="76" ht="19.9" customHeight="true" spans="1:9">
      <c r="A76" s="4">
        <v>73</v>
      </c>
      <c r="B76" s="5" t="s">
        <v>90</v>
      </c>
      <c r="C76" s="6" t="s">
        <v>12</v>
      </c>
      <c r="D76" s="5" t="s">
        <v>156</v>
      </c>
      <c r="E76" s="9">
        <v>202411020335</v>
      </c>
      <c r="F76" s="10" t="s">
        <v>157</v>
      </c>
      <c r="G76" s="11" t="s">
        <v>15</v>
      </c>
      <c r="H76" s="12"/>
      <c r="I76" s="14"/>
    </row>
    <row r="77" ht="19.9" customHeight="true" spans="1:9">
      <c r="A77" s="4">
        <v>74</v>
      </c>
      <c r="B77" s="5" t="s">
        <v>90</v>
      </c>
      <c r="C77" s="6" t="s">
        <v>12</v>
      </c>
      <c r="D77" s="5" t="s">
        <v>158</v>
      </c>
      <c r="E77" s="9">
        <v>202411020336</v>
      </c>
      <c r="F77" s="10" t="s">
        <v>159</v>
      </c>
      <c r="G77" s="11" t="s">
        <v>15</v>
      </c>
      <c r="H77" s="12"/>
      <c r="I77" s="14"/>
    </row>
    <row r="78" ht="19.9" customHeight="true" spans="1:9">
      <c r="A78" s="4">
        <v>75</v>
      </c>
      <c r="B78" s="5" t="s">
        <v>90</v>
      </c>
      <c r="C78" s="6" t="s">
        <v>12</v>
      </c>
      <c r="D78" s="5" t="s">
        <v>160</v>
      </c>
      <c r="E78" s="9">
        <v>202411020337</v>
      </c>
      <c r="F78" s="10" t="s">
        <v>161</v>
      </c>
      <c r="G78" s="11" t="s">
        <v>15</v>
      </c>
      <c r="H78" s="12"/>
      <c r="I78" s="14"/>
    </row>
    <row r="79" ht="19.9" customHeight="true" spans="1:9">
      <c r="A79" s="4">
        <v>76</v>
      </c>
      <c r="B79" s="5" t="s">
        <v>90</v>
      </c>
      <c r="C79" s="6" t="s">
        <v>12</v>
      </c>
      <c r="D79" s="5" t="s">
        <v>162</v>
      </c>
      <c r="E79" s="9">
        <v>202411020338</v>
      </c>
      <c r="F79" s="10" t="s">
        <v>163</v>
      </c>
      <c r="G79" s="11" t="s">
        <v>15</v>
      </c>
      <c r="H79" s="12"/>
      <c r="I79" s="14"/>
    </row>
    <row r="80" ht="19.9" customHeight="true" spans="1:9">
      <c r="A80" s="4">
        <v>77</v>
      </c>
      <c r="B80" s="5" t="s">
        <v>164</v>
      </c>
      <c r="C80" s="6" t="s">
        <v>165</v>
      </c>
      <c r="D80" s="5" t="s">
        <v>166</v>
      </c>
      <c r="E80" s="9">
        <v>202411020501</v>
      </c>
      <c r="F80" s="10" t="s">
        <v>167</v>
      </c>
      <c r="G80" s="11" t="s">
        <v>15</v>
      </c>
      <c r="H80" s="12"/>
      <c r="I80" s="14"/>
    </row>
    <row r="81" ht="19.9" customHeight="true" spans="1:9">
      <c r="A81" s="4">
        <v>78</v>
      </c>
      <c r="B81" s="5" t="s">
        <v>164</v>
      </c>
      <c r="C81" s="6" t="s">
        <v>165</v>
      </c>
      <c r="D81" s="5" t="s">
        <v>168</v>
      </c>
      <c r="E81" s="9">
        <v>202411020502</v>
      </c>
      <c r="F81" s="10" t="s">
        <v>169</v>
      </c>
      <c r="G81" s="11">
        <f>VLOOKUP(D81,[4]公布表!$B$4:$F$19,5,0)</f>
        <v>77.2</v>
      </c>
      <c r="H81" s="12">
        <f t="shared" ref="H81:H108" si="0">RANK(G81,G$80:G$108,0)</f>
        <v>3</v>
      </c>
      <c r="I81" s="14" t="str">
        <f>IF(H81&lt;3,"是","")</f>
        <v/>
      </c>
    </row>
    <row r="82" ht="19.9" customHeight="true" spans="1:9">
      <c r="A82" s="4">
        <v>79</v>
      </c>
      <c r="B82" s="5" t="s">
        <v>164</v>
      </c>
      <c r="C82" s="6" t="s">
        <v>165</v>
      </c>
      <c r="D82" s="5" t="s">
        <v>170</v>
      </c>
      <c r="E82" s="9">
        <v>202411020503</v>
      </c>
      <c r="F82" s="10" t="s">
        <v>171</v>
      </c>
      <c r="G82" s="11" t="s">
        <v>15</v>
      </c>
      <c r="H82" s="12"/>
      <c r="I82" s="14"/>
    </row>
    <row r="83" ht="19.9" customHeight="true" spans="1:9">
      <c r="A83" s="4">
        <v>80</v>
      </c>
      <c r="B83" s="5" t="s">
        <v>164</v>
      </c>
      <c r="C83" s="15" t="s">
        <v>165</v>
      </c>
      <c r="D83" s="16" t="s">
        <v>172</v>
      </c>
      <c r="E83" s="9">
        <v>202411020504</v>
      </c>
      <c r="F83" s="10" t="s">
        <v>173</v>
      </c>
      <c r="G83" s="11">
        <f>VLOOKUP(D83,[4]公布表!$B$4:$F$19,5,0)</f>
        <v>68.8</v>
      </c>
      <c r="H83" s="12">
        <f t="shared" si="0"/>
        <v>5</v>
      </c>
      <c r="I83" s="14" t="str">
        <f>IF(H83&lt;3,"是","")</f>
        <v/>
      </c>
    </row>
    <row r="84" ht="19.9" customHeight="true" spans="1:9">
      <c r="A84" s="4">
        <v>81</v>
      </c>
      <c r="B84" s="5" t="s">
        <v>164</v>
      </c>
      <c r="C84" s="15" t="s">
        <v>165</v>
      </c>
      <c r="D84" s="16" t="s">
        <v>174</v>
      </c>
      <c r="E84" s="9">
        <v>202411020505</v>
      </c>
      <c r="F84" s="10" t="s">
        <v>175</v>
      </c>
      <c r="G84" s="11">
        <f>VLOOKUP(D84,[4]公布表!$B$4:$F$19,5,0)</f>
        <v>62.9</v>
      </c>
      <c r="H84" s="12">
        <f t="shared" si="0"/>
        <v>13</v>
      </c>
      <c r="I84" s="14" t="str">
        <f>IF(H84&lt;3,"是","")</f>
        <v/>
      </c>
    </row>
    <row r="85" ht="19.9" customHeight="true" spans="1:9">
      <c r="A85" s="4">
        <v>82</v>
      </c>
      <c r="B85" s="5" t="s">
        <v>164</v>
      </c>
      <c r="C85" s="15" t="s">
        <v>165</v>
      </c>
      <c r="D85" s="16" t="s">
        <v>176</v>
      </c>
      <c r="E85" s="9">
        <v>202411020506</v>
      </c>
      <c r="F85" s="10" t="s">
        <v>177</v>
      </c>
      <c r="G85" s="11" t="s">
        <v>15</v>
      </c>
      <c r="H85" s="12"/>
      <c r="I85" s="14"/>
    </row>
    <row r="86" ht="19.9" customHeight="true" spans="1:9">
      <c r="A86" s="4">
        <v>83</v>
      </c>
      <c r="B86" s="5" t="s">
        <v>164</v>
      </c>
      <c r="C86" s="15" t="s">
        <v>165</v>
      </c>
      <c r="D86" s="16" t="s">
        <v>178</v>
      </c>
      <c r="E86" s="9">
        <v>202411020507</v>
      </c>
      <c r="F86" s="10" t="s">
        <v>179</v>
      </c>
      <c r="G86" s="11">
        <f>VLOOKUP(D86,[4]公布表!$B$4:$F$19,5,0)</f>
        <v>60.7</v>
      </c>
      <c r="H86" s="12">
        <f t="shared" si="0"/>
        <v>15</v>
      </c>
      <c r="I86" s="14" t="str">
        <f>IF(H86&lt;3,"是","")</f>
        <v/>
      </c>
    </row>
    <row r="87" ht="19.9" customHeight="true" spans="1:9">
      <c r="A87" s="4">
        <v>84</v>
      </c>
      <c r="B87" s="5" t="s">
        <v>164</v>
      </c>
      <c r="C87" s="15" t="s">
        <v>165</v>
      </c>
      <c r="D87" s="16" t="s">
        <v>180</v>
      </c>
      <c r="E87" s="9">
        <v>202411020508</v>
      </c>
      <c r="F87" s="10" t="s">
        <v>181</v>
      </c>
      <c r="G87" s="11">
        <f>VLOOKUP(D87,[4]公布表!$B$4:$F$19,5,0)</f>
        <v>79.7</v>
      </c>
      <c r="H87" s="12">
        <f t="shared" si="0"/>
        <v>2</v>
      </c>
      <c r="I87" s="14" t="str">
        <f>IF(H87&lt;3,"是","")</f>
        <v>是</v>
      </c>
    </row>
    <row r="88" ht="19.9" customHeight="true" spans="1:9">
      <c r="A88" s="4">
        <v>85</v>
      </c>
      <c r="B88" s="5" t="s">
        <v>164</v>
      </c>
      <c r="C88" s="15" t="s">
        <v>165</v>
      </c>
      <c r="D88" s="16" t="s">
        <v>182</v>
      </c>
      <c r="E88" s="9">
        <v>202411020509</v>
      </c>
      <c r="F88" s="10" t="s">
        <v>183</v>
      </c>
      <c r="G88" s="11">
        <f>VLOOKUP(D88,[4]公布表!$B$4:$F$19,5,0)</f>
        <v>65.4</v>
      </c>
      <c r="H88" s="12">
        <f t="shared" si="0"/>
        <v>11</v>
      </c>
      <c r="I88" s="14" t="str">
        <f>IF(H88&lt;3,"是","")</f>
        <v/>
      </c>
    </row>
    <row r="89" ht="19.9" customHeight="true" spans="1:9">
      <c r="A89" s="4">
        <v>86</v>
      </c>
      <c r="B89" s="5" t="s">
        <v>164</v>
      </c>
      <c r="C89" s="15" t="s">
        <v>165</v>
      </c>
      <c r="D89" s="16" t="s">
        <v>184</v>
      </c>
      <c r="E89" s="9">
        <v>202411020510</v>
      </c>
      <c r="F89" s="10" t="s">
        <v>185</v>
      </c>
      <c r="G89" s="11" t="s">
        <v>15</v>
      </c>
      <c r="H89" s="12"/>
      <c r="I89" s="14"/>
    </row>
    <row r="90" ht="19.9" customHeight="true" spans="1:9">
      <c r="A90" s="4">
        <v>87</v>
      </c>
      <c r="B90" s="5" t="s">
        <v>164</v>
      </c>
      <c r="C90" s="15" t="s">
        <v>165</v>
      </c>
      <c r="D90" s="16" t="s">
        <v>186</v>
      </c>
      <c r="E90" s="9">
        <v>202411020511</v>
      </c>
      <c r="F90" s="10" t="s">
        <v>187</v>
      </c>
      <c r="G90" s="11">
        <f>VLOOKUP(D90,[4]公布表!$B$4:$F$19,5,0)</f>
        <v>60.3</v>
      </c>
      <c r="H90" s="12">
        <f t="shared" si="0"/>
        <v>16</v>
      </c>
      <c r="I90" s="14" t="str">
        <f>IF(H90&lt;3,"是","")</f>
        <v/>
      </c>
    </row>
    <row r="91" ht="19.9" customHeight="true" spans="1:9">
      <c r="A91" s="4">
        <v>88</v>
      </c>
      <c r="B91" s="5" t="s">
        <v>164</v>
      </c>
      <c r="C91" s="15" t="s">
        <v>165</v>
      </c>
      <c r="D91" s="16" t="s">
        <v>188</v>
      </c>
      <c r="E91" s="9">
        <v>202411020512</v>
      </c>
      <c r="F91" s="10" t="s">
        <v>189</v>
      </c>
      <c r="G91" s="11">
        <f>VLOOKUP(D91,[4]公布表!$B$4:$F$19,5,0)</f>
        <v>68.4</v>
      </c>
      <c r="H91" s="12">
        <f t="shared" si="0"/>
        <v>6</v>
      </c>
      <c r="I91" s="14" t="str">
        <f>IF(H91&lt;3,"是","")</f>
        <v/>
      </c>
    </row>
    <row r="92" ht="19.9" customHeight="true" spans="1:9">
      <c r="A92" s="4">
        <v>89</v>
      </c>
      <c r="B92" s="5" t="s">
        <v>164</v>
      </c>
      <c r="C92" s="15" t="s">
        <v>165</v>
      </c>
      <c r="D92" s="16" t="s">
        <v>190</v>
      </c>
      <c r="E92" s="9">
        <v>202411020513</v>
      </c>
      <c r="F92" s="10" t="s">
        <v>191</v>
      </c>
      <c r="G92" s="11">
        <f>VLOOKUP(D92,[4]公布表!$B$4:$F$19,5,0)</f>
        <v>82.6</v>
      </c>
      <c r="H92" s="12">
        <f t="shared" si="0"/>
        <v>1</v>
      </c>
      <c r="I92" s="14" t="str">
        <f>IF(H92&lt;3,"是","")</f>
        <v>是</v>
      </c>
    </row>
    <row r="93" ht="19.9" customHeight="true" spans="1:9">
      <c r="A93" s="4">
        <v>90</v>
      </c>
      <c r="B93" s="5" t="s">
        <v>164</v>
      </c>
      <c r="C93" s="15" t="s">
        <v>165</v>
      </c>
      <c r="D93" s="16" t="s">
        <v>192</v>
      </c>
      <c r="E93" s="9">
        <v>202411020514</v>
      </c>
      <c r="F93" s="10" t="s">
        <v>193</v>
      </c>
      <c r="G93" s="11" t="s">
        <v>15</v>
      </c>
      <c r="H93" s="12"/>
      <c r="I93" s="14"/>
    </row>
    <row r="94" ht="19.9" customHeight="true" spans="1:9">
      <c r="A94" s="4">
        <v>91</v>
      </c>
      <c r="B94" s="5" t="s">
        <v>164</v>
      </c>
      <c r="C94" s="15" t="s">
        <v>165</v>
      </c>
      <c r="D94" s="16" t="s">
        <v>194</v>
      </c>
      <c r="E94" s="9">
        <v>202411020515</v>
      </c>
      <c r="F94" s="10" t="s">
        <v>195</v>
      </c>
      <c r="G94" s="11">
        <f>VLOOKUP(D94,[4]公布表!$B$4:$F$19,5,0)</f>
        <v>61.7</v>
      </c>
      <c r="H94" s="12">
        <f t="shared" si="0"/>
        <v>14</v>
      </c>
      <c r="I94" s="14" t="str">
        <f>IF(H94&lt;3,"是","")</f>
        <v/>
      </c>
    </row>
    <row r="95" ht="19.9" customHeight="true" spans="1:9">
      <c r="A95" s="4">
        <v>92</v>
      </c>
      <c r="B95" s="5" t="s">
        <v>164</v>
      </c>
      <c r="C95" s="15" t="s">
        <v>165</v>
      </c>
      <c r="D95" s="16" t="s">
        <v>196</v>
      </c>
      <c r="E95" s="9">
        <v>202411020516</v>
      </c>
      <c r="F95" s="10" t="s">
        <v>197</v>
      </c>
      <c r="G95" s="11" t="s">
        <v>15</v>
      </c>
      <c r="H95" s="12"/>
      <c r="I95" s="14"/>
    </row>
    <row r="96" ht="19.9" customHeight="true" spans="1:9">
      <c r="A96" s="4">
        <v>93</v>
      </c>
      <c r="B96" s="5" t="s">
        <v>164</v>
      </c>
      <c r="C96" s="15" t="s">
        <v>165</v>
      </c>
      <c r="D96" s="16" t="s">
        <v>198</v>
      </c>
      <c r="E96" s="9">
        <v>202411020517</v>
      </c>
      <c r="F96" s="10" t="s">
        <v>199</v>
      </c>
      <c r="G96" s="11">
        <f>VLOOKUP(D96,[4]公布表!$B$4:$F$19,5,0)</f>
        <v>65</v>
      </c>
      <c r="H96" s="12">
        <f t="shared" si="0"/>
        <v>12</v>
      </c>
      <c r="I96" s="14" t="str">
        <f>IF(H96&lt;3,"是","")</f>
        <v/>
      </c>
    </row>
    <row r="97" ht="19.9" customHeight="true" spans="1:9">
      <c r="A97" s="4">
        <v>94</v>
      </c>
      <c r="B97" s="5" t="s">
        <v>164</v>
      </c>
      <c r="C97" s="15" t="s">
        <v>165</v>
      </c>
      <c r="D97" s="16" t="s">
        <v>200</v>
      </c>
      <c r="E97" s="9">
        <v>202411020518</v>
      </c>
      <c r="F97" s="10" t="s">
        <v>201</v>
      </c>
      <c r="G97" s="11">
        <f>VLOOKUP(D97,[4]公布表!$B$4:$F$19,5,0)</f>
        <v>65.5</v>
      </c>
      <c r="H97" s="12">
        <f t="shared" si="0"/>
        <v>10</v>
      </c>
      <c r="I97" s="14" t="str">
        <f>IF(H97&lt;3,"是","")</f>
        <v/>
      </c>
    </row>
    <row r="98" ht="19.9" customHeight="true" spans="1:9">
      <c r="A98" s="4">
        <v>95</v>
      </c>
      <c r="B98" s="5" t="s">
        <v>164</v>
      </c>
      <c r="C98" s="15" t="s">
        <v>165</v>
      </c>
      <c r="D98" s="16" t="s">
        <v>202</v>
      </c>
      <c r="E98" s="9">
        <v>202411020519</v>
      </c>
      <c r="F98" s="10" t="s">
        <v>203</v>
      </c>
      <c r="G98" s="11">
        <f>VLOOKUP(D98,[4]公布表!$B$4:$F$19,5,0)</f>
        <v>68.2</v>
      </c>
      <c r="H98" s="12">
        <f t="shared" si="0"/>
        <v>7</v>
      </c>
      <c r="I98" s="14" t="str">
        <f>IF(H98&lt;3,"是","")</f>
        <v/>
      </c>
    </row>
    <row r="99" ht="19.9" customHeight="true" spans="1:9">
      <c r="A99" s="4">
        <v>96</v>
      </c>
      <c r="B99" s="5" t="s">
        <v>164</v>
      </c>
      <c r="C99" s="15" t="s">
        <v>165</v>
      </c>
      <c r="D99" s="16" t="s">
        <v>204</v>
      </c>
      <c r="E99" s="9">
        <v>202411020520</v>
      </c>
      <c r="F99" s="10" t="s">
        <v>205</v>
      </c>
      <c r="G99" s="11" t="s">
        <v>15</v>
      </c>
      <c r="H99" s="12"/>
      <c r="I99" s="14"/>
    </row>
    <row r="100" ht="19.9" customHeight="true" spans="1:9">
      <c r="A100" s="4">
        <v>97</v>
      </c>
      <c r="B100" s="5" t="s">
        <v>164</v>
      </c>
      <c r="C100" s="15" t="s">
        <v>165</v>
      </c>
      <c r="D100" s="16" t="s">
        <v>206</v>
      </c>
      <c r="E100" s="9">
        <v>202411020521</v>
      </c>
      <c r="F100" s="10" t="s">
        <v>207</v>
      </c>
      <c r="G100" s="11" t="s">
        <v>15</v>
      </c>
      <c r="H100" s="12"/>
      <c r="I100" s="14"/>
    </row>
    <row r="101" ht="19.9" customHeight="true" spans="1:9">
      <c r="A101" s="4">
        <v>98</v>
      </c>
      <c r="B101" s="5" t="s">
        <v>164</v>
      </c>
      <c r="C101" s="15" t="s">
        <v>165</v>
      </c>
      <c r="D101" s="16" t="s">
        <v>208</v>
      </c>
      <c r="E101" s="9">
        <v>202411020522</v>
      </c>
      <c r="F101" s="10" t="s">
        <v>209</v>
      </c>
      <c r="G101" s="11">
        <f>VLOOKUP(D101,[4]公布表!$B$4:$F$19,5,0)</f>
        <v>67.1</v>
      </c>
      <c r="H101" s="12">
        <f t="shared" si="0"/>
        <v>9</v>
      </c>
      <c r="I101" s="14" t="str">
        <f>IF(H101&lt;3,"是","")</f>
        <v/>
      </c>
    </row>
    <row r="102" ht="19.9" customHeight="true" spans="1:9">
      <c r="A102" s="4">
        <v>99</v>
      </c>
      <c r="B102" s="5" t="s">
        <v>164</v>
      </c>
      <c r="C102" s="15" t="s">
        <v>165</v>
      </c>
      <c r="D102" s="16" t="s">
        <v>210</v>
      </c>
      <c r="E102" s="9">
        <v>202411020523</v>
      </c>
      <c r="F102" s="10" t="s">
        <v>211</v>
      </c>
      <c r="G102" s="11" t="s">
        <v>15</v>
      </c>
      <c r="H102" s="12"/>
      <c r="I102" s="14"/>
    </row>
    <row r="103" ht="19.9" customHeight="true" spans="1:9">
      <c r="A103" s="4">
        <v>100</v>
      </c>
      <c r="B103" s="5" t="s">
        <v>164</v>
      </c>
      <c r="C103" s="15" t="s">
        <v>165</v>
      </c>
      <c r="D103" s="16" t="s">
        <v>212</v>
      </c>
      <c r="E103" s="9">
        <v>202411020524</v>
      </c>
      <c r="F103" s="10" t="s">
        <v>213</v>
      </c>
      <c r="G103" s="11" t="s">
        <v>15</v>
      </c>
      <c r="H103" s="12"/>
      <c r="I103" s="14"/>
    </row>
    <row r="104" ht="19.9" customHeight="true" spans="1:9">
      <c r="A104" s="4">
        <v>101</v>
      </c>
      <c r="B104" s="5" t="s">
        <v>164</v>
      </c>
      <c r="C104" s="15" t="s">
        <v>165</v>
      </c>
      <c r="D104" s="16" t="s">
        <v>214</v>
      </c>
      <c r="E104" s="9">
        <v>202411020525</v>
      </c>
      <c r="F104" s="10" t="s">
        <v>215</v>
      </c>
      <c r="G104" s="11" t="s">
        <v>15</v>
      </c>
      <c r="H104" s="12"/>
      <c r="I104" s="14"/>
    </row>
    <row r="105" ht="19.9" customHeight="true" spans="1:9">
      <c r="A105" s="4">
        <v>102</v>
      </c>
      <c r="B105" s="5" t="s">
        <v>164</v>
      </c>
      <c r="C105" s="15" t="s">
        <v>165</v>
      </c>
      <c r="D105" s="16" t="s">
        <v>216</v>
      </c>
      <c r="E105" s="9">
        <v>202411020526</v>
      </c>
      <c r="F105" s="10" t="s">
        <v>217</v>
      </c>
      <c r="G105" s="11" t="s">
        <v>15</v>
      </c>
      <c r="H105" s="12"/>
      <c r="I105" s="14"/>
    </row>
    <row r="106" ht="19.9" customHeight="true" spans="1:9">
      <c r="A106" s="4">
        <v>103</v>
      </c>
      <c r="B106" s="5" t="s">
        <v>164</v>
      </c>
      <c r="C106" s="15" t="s">
        <v>165</v>
      </c>
      <c r="D106" s="16" t="s">
        <v>218</v>
      </c>
      <c r="E106" s="9">
        <v>202411020527</v>
      </c>
      <c r="F106" s="10" t="s">
        <v>219</v>
      </c>
      <c r="G106" s="11">
        <f>VLOOKUP(D106,[4]公布表!$B$4:$F$19,5,0)</f>
        <v>67.2</v>
      </c>
      <c r="H106" s="12">
        <f t="shared" si="0"/>
        <v>8</v>
      </c>
      <c r="I106" s="14" t="str">
        <f>IF(H106&lt;3,"是","")</f>
        <v/>
      </c>
    </row>
    <row r="107" ht="19.9" customHeight="true" spans="1:9">
      <c r="A107" s="4">
        <v>104</v>
      </c>
      <c r="B107" s="5" t="s">
        <v>164</v>
      </c>
      <c r="C107" s="15" t="s">
        <v>165</v>
      </c>
      <c r="D107" s="16" t="s">
        <v>220</v>
      </c>
      <c r="E107" s="9">
        <v>202411020528</v>
      </c>
      <c r="F107" s="10" t="s">
        <v>221</v>
      </c>
      <c r="G107" s="11" t="s">
        <v>15</v>
      </c>
      <c r="H107" s="12"/>
      <c r="I107" s="14"/>
    </row>
    <row r="108" ht="19.9" customHeight="true" spans="1:9">
      <c r="A108" s="4">
        <v>105</v>
      </c>
      <c r="B108" s="5" t="s">
        <v>164</v>
      </c>
      <c r="C108" s="15" t="s">
        <v>165</v>
      </c>
      <c r="D108" s="16" t="s">
        <v>222</v>
      </c>
      <c r="E108" s="9">
        <v>202411020529</v>
      </c>
      <c r="F108" s="10" t="s">
        <v>223</v>
      </c>
      <c r="G108" s="11">
        <f>VLOOKUP(D108,[4]公布表!$B$4:$F$19,5,0)</f>
        <v>69.7</v>
      </c>
      <c r="H108" s="12">
        <f t="shared" si="0"/>
        <v>4</v>
      </c>
      <c r="I108" s="14" t="str">
        <f>IF(H108&lt;3,"是","")</f>
        <v/>
      </c>
    </row>
    <row r="109" ht="19.9" customHeight="true" spans="1:9">
      <c r="A109" s="4">
        <v>106</v>
      </c>
      <c r="B109" s="5" t="s">
        <v>224</v>
      </c>
      <c r="C109" s="15" t="s">
        <v>225</v>
      </c>
      <c r="D109" s="16" t="s">
        <v>226</v>
      </c>
      <c r="E109" s="9">
        <v>202411020601</v>
      </c>
      <c r="F109" s="10" t="s">
        <v>227</v>
      </c>
      <c r="G109" s="11">
        <f>VLOOKUP(D109,[5]公布表!$B$4:$F$8,5,0)</f>
        <v>70.1</v>
      </c>
      <c r="H109" s="12">
        <f>RANK(G109,G$109:G$117,0)</f>
        <v>4</v>
      </c>
      <c r="I109" s="14" t="str">
        <f>IF(H109&lt;3,"是","")</f>
        <v/>
      </c>
    </row>
    <row r="110" ht="19.9" customHeight="true" spans="1:9">
      <c r="A110" s="4">
        <v>107</v>
      </c>
      <c r="B110" s="5" t="s">
        <v>224</v>
      </c>
      <c r="C110" s="15" t="s">
        <v>225</v>
      </c>
      <c r="D110" s="16" t="s">
        <v>228</v>
      </c>
      <c r="E110" s="9">
        <v>202411020602</v>
      </c>
      <c r="F110" s="10" t="s">
        <v>229</v>
      </c>
      <c r="G110" s="11">
        <f>VLOOKUP(D110,[5]公布表!$B$4:$F$8,5,0)</f>
        <v>81.1</v>
      </c>
      <c r="H110" s="12">
        <f t="shared" ref="H110:H117" si="1">RANK(G110,G$109:G$117,0)</f>
        <v>2</v>
      </c>
      <c r="I110" s="14" t="str">
        <f>IF(H110&lt;3,"是","")</f>
        <v>是</v>
      </c>
    </row>
    <row r="111" ht="19.9" customHeight="true" spans="1:9">
      <c r="A111" s="4">
        <v>108</v>
      </c>
      <c r="B111" s="5" t="s">
        <v>224</v>
      </c>
      <c r="C111" s="15" t="s">
        <v>225</v>
      </c>
      <c r="D111" s="16" t="s">
        <v>230</v>
      </c>
      <c r="E111" s="9">
        <v>202411020603</v>
      </c>
      <c r="F111" s="10" t="s">
        <v>231</v>
      </c>
      <c r="G111" s="11">
        <f>VLOOKUP(D111,[5]公布表!$B$4:$F$8,5,0)</f>
        <v>75.4</v>
      </c>
      <c r="H111" s="12">
        <f t="shared" si="1"/>
        <v>3</v>
      </c>
      <c r="I111" s="14" t="str">
        <f>IF(H111&lt;3,"是","")</f>
        <v/>
      </c>
    </row>
    <row r="112" ht="19.9" customHeight="true" spans="1:9">
      <c r="A112" s="4">
        <v>109</v>
      </c>
      <c r="B112" s="5" t="s">
        <v>224</v>
      </c>
      <c r="C112" s="15" t="s">
        <v>225</v>
      </c>
      <c r="D112" s="16" t="s">
        <v>232</v>
      </c>
      <c r="E112" s="9">
        <v>202411020604</v>
      </c>
      <c r="F112" s="10" t="s">
        <v>233</v>
      </c>
      <c r="G112" s="11" t="s">
        <v>15</v>
      </c>
      <c r="H112" s="12"/>
      <c r="I112" s="14"/>
    </row>
    <row r="113" ht="19.9" customHeight="true" spans="1:9">
      <c r="A113" s="4">
        <v>110</v>
      </c>
      <c r="B113" s="5" t="s">
        <v>224</v>
      </c>
      <c r="C113" s="15" t="s">
        <v>225</v>
      </c>
      <c r="D113" s="16" t="s">
        <v>234</v>
      </c>
      <c r="E113" s="9">
        <v>202411020605</v>
      </c>
      <c r="F113" s="10" t="s">
        <v>235</v>
      </c>
      <c r="G113" s="11">
        <f>VLOOKUP(D113,[5]公布表!$B$4:$F$8,5,0)</f>
        <v>66.8</v>
      </c>
      <c r="H113" s="12">
        <f t="shared" si="1"/>
        <v>5</v>
      </c>
      <c r="I113" s="14" t="str">
        <f>IF(H113&lt;3,"是","")</f>
        <v/>
      </c>
    </row>
    <row r="114" ht="19.9" customHeight="true" spans="1:9">
      <c r="A114" s="4">
        <v>111</v>
      </c>
      <c r="B114" s="5" t="s">
        <v>224</v>
      </c>
      <c r="C114" s="15" t="s">
        <v>225</v>
      </c>
      <c r="D114" s="16" t="s">
        <v>236</v>
      </c>
      <c r="E114" s="9">
        <v>202411020606</v>
      </c>
      <c r="F114" s="10" t="s">
        <v>237</v>
      </c>
      <c r="G114" s="11">
        <f>VLOOKUP(D114,[5]公布表!$B$4:$F$8,5,0)</f>
        <v>86.5</v>
      </c>
      <c r="H114" s="12">
        <f t="shared" si="1"/>
        <v>1</v>
      </c>
      <c r="I114" s="14" t="str">
        <f>IF(H114&lt;3,"是","")</f>
        <v>是</v>
      </c>
    </row>
    <row r="115" ht="19.9" customHeight="true" spans="1:9">
      <c r="A115" s="4">
        <v>112</v>
      </c>
      <c r="B115" s="5" t="s">
        <v>224</v>
      </c>
      <c r="C115" s="15" t="s">
        <v>225</v>
      </c>
      <c r="D115" s="16" t="s">
        <v>238</v>
      </c>
      <c r="E115" s="9">
        <v>202411020607</v>
      </c>
      <c r="F115" s="10" t="s">
        <v>239</v>
      </c>
      <c r="G115" s="11" t="s">
        <v>15</v>
      </c>
      <c r="H115" s="12"/>
      <c r="I115" s="14"/>
    </row>
    <row r="116" ht="19.9" customHeight="true" spans="1:9">
      <c r="A116" s="4">
        <v>113</v>
      </c>
      <c r="B116" s="5" t="s">
        <v>224</v>
      </c>
      <c r="C116" s="15" t="s">
        <v>225</v>
      </c>
      <c r="D116" s="16" t="s">
        <v>240</v>
      </c>
      <c r="E116" s="9">
        <v>202411020608</v>
      </c>
      <c r="F116" s="10" t="s">
        <v>241</v>
      </c>
      <c r="G116" s="11" t="s">
        <v>15</v>
      </c>
      <c r="H116" s="12"/>
      <c r="I116" s="14"/>
    </row>
    <row r="117" ht="19.9" customHeight="true" spans="1:9">
      <c r="A117" s="4">
        <v>114</v>
      </c>
      <c r="B117" s="5" t="s">
        <v>224</v>
      </c>
      <c r="C117" s="15" t="s">
        <v>225</v>
      </c>
      <c r="D117" s="16" t="s">
        <v>242</v>
      </c>
      <c r="E117" s="9">
        <v>202411020609</v>
      </c>
      <c r="F117" s="10" t="s">
        <v>243</v>
      </c>
      <c r="G117" s="11" t="s">
        <v>15</v>
      </c>
      <c r="H117" s="12"/>
      <c r="I117" s="14"/>
    </row>
    <row r="118" ht="19.9" customHeight="true" spans="1:9">
      <c r="A118" s="4">
        <v>115</v>
      </c>
      <c r="B118" s="5" t="s">
        <v>244</v>
      </c>
      <c r="C118" s="15" t="s">
        <v>245</v>
      </c>
      <c r="D118" s="16" t="s">
        <v>246</v>
      </c>
      <c r="E118" s="9">
        <v>202411020701</v>
      </c>
      <c r="F118" s="10" t="s">
        <v>247</v>
      </c>
      <c r="G118" s="11" t="s">
        <v>15</v>
      </c>
      <c r="H118" s="12"/>
      <c r="I118" s="14"/>
    </row>
    <row r="119" ht="19.9" customHeight="true" spans="1:9">
      <c r="A119" s="4">
        <v>116</v>
      </c>
      <c r="B119" s="5" t="s">
        <v>244</v>
      </c>
      <c r="C119" s="15" t="s">
        <v>245</v>
      </c>
      <c r="D119" s="16" t="s">
        <v>248</v>
      </c>
      <c r="E119" s="9">
        <v>202411020702</v>
      </c>
      <c r="F119" s="10" t="s">
        <v>249</v>
      </c>
      <c r="G119" s="11" t="s">
        <v>15</v>
      </c>
      <c r="H119" s="12"/>
      <c r="I119" s="14"/>
    </row>
    <row r="120" ht="19.9" customHeight="true" spans="1:9">
      <c r="A120" s="4">
        <v>117</v>
      </c>
      <c r="B120" s="5" t="s">
        <v>244</v>
      </c>
      <c r="C120" s="15" t="s">
        <v>245</v>
      </c>
      <c r="D120" s="16" t="s">
        <v>250</v>
      </c>
      <c r="E120" s="9">
        <v>202411020703</v>
      </c>
      <c r="F120" s="10" t="s">
        <v>251</v>
      </c>
      <c r="G120" s="11" t="s">
        <v>15</v>
      </c>
      <c r="H120" s="12"/>
      <c r="I120" s="14"/>
    </row>
    <row r="121" ht="19.9" customHeight="true" spans="1:9">
      <c r="A121" s="4">
        <v>118</v>
      </c>
      <c r="B121" s="5" t="s">
        <v>244</v>
      </c>
      <c r="C121" s="15" t="s">
        <v>245</v>
      </c>
      <c r="D121" s="16" t="s">
        <v>252</v>
      </c>
      <c r="E121" s="9">
        <v>202411020704</v>
      </c>
      <c r="F121" s="10" t="s">
        <v>253</v>
      </c>
      <c r="G121" s="11" t="s">
        <v>15</v>
      </c>
      <c r="H121" s="12"/>
      <c r="I121" s="14"/>
    </row>
    <row r="122" ht="19.9" customHeight="true" spans="1:9">
      <c r="A122" s="4">
        <v>119</v>
      </c>
      <c r="B122" s="5" t="s">
        <v>244</v>
      </c>
      <c r="C122" s="15" t="s">
        <v>245</v>
      </c>
      <c r="D122" s="16" t="s">
        <v>254</v>
      </c>
      <c r="E122" s="9">
        <v>202411020705</v>
      </c>
      <c r="F122" s="10" t="s">
        <v>255</v>
      </c>
      <c r="G122" s="11">
        <f>VLOOKUP(D122,[6]公布表!$B$4:$F$26,5,0)</f>
        <v>68.5</v>
      </c>
      <c r="H122" s="12">
        <f>RANK(G122,G$118:G$164,0)</f>
        <v>19</v>
      </c>
      <c r="I122" s="14" t="str">
        <f>IF(H122&lt;5,"是","")</f>
        <v/>
      </c>
    </row>
    <row r="123" ht="19.9" customHeight="true" spans="1:9">
      <c r="A123" s="4">
        <v>120</v>
      </c>
      <c r="B123" s="5" t="s">
        <v>244</v>
      </c>
      <c r="C123" s="15" t="s">
        <v>245</v>
      </c>
      <c r="D123" s="16" t="s">
        <v>256</v>
      </c>
      <c r="E123" s="9">
        <v>202411020706</v>
      </c>
      <c r="F123" s="10" t="s">
        <v>257</v>
      </c>
      <c r="G123" s="11">
        <f>VLOOKUP(D123,[6]公布表!$B$4:$F$26,5,0)</f>
        <v>82.5</v>
      </c>
      <c r="H123" s="12">
        <f>RANK(G123,G$118:G$164,0)</f>
        <v>5</v>
      </c>
      <c r="I123" s="14" t="str">
        <f>IF(H123&lt;5,"是","")</f>
        <v/>
      </c>
    </row>
    <row r="124" ht="19.9" customHeight="true" spans="1:9">
      <c r="A124" s="4">
        <v>121</v>
      </c>
      <c r="B124" s="5" t="s">
        <v>244</v>
      </c>
      <c r="C124" s="15" t="s">
        <v>245</v>
      </c>
      <c r="D124" s="16" t="s">
        <v>258</v>
      </c>
      <c r="E124" s="9">
        <v>202411020707</v>
      </c>
      <c r="F124" s="10" t="s">
        <v>259</v>
      </c>
      <c r="G124" s="11" t="s">
        <v>15</v>
      </c>
      <c r="H124" s="12"/>
      <c r="I124" s="14"/>
    </row>
    <row r="125" ht="19.9" customHeight="true" spans="1:9">
      <c r="A125" s="4">
        <v>122</v>
      </c>
      <c r="B125" s="5" t="s">
        <v>244</v>
      </c>
      <c r="C125" s="15" t="s">
        <v>245</v>
      </c>
      <c r="D125" s="16" t="s">
        <v>260</v>
      </c>
      <c r="E125" s="9">
        <v>202411020708</v>
      </c>
      <c r="F125" s="10" t="s">
        <v>261</v>
      </c>
      <c r="G125" s="11" t="s">
        <v>15</v>
      </c>
      <c r="H125" s="12"/>
      <c r="I125" s="14"/>
    </row>
    <row r="126" ht="19.9" customHeight="true" spans="1:9">
      <c r="A126" s="4">
        <v>123</v>
      </c>
      <c r="B126" s="5" t="s">
        <v>244</v>
      </c>
      <c r="C126" s="15" t="s">
        <v>245</v>
      </c>
      <c r="D126" s="16" t="s">
        <v>262</v>
      </c>
      <c r="E126" s="9">
        <v>202411020709</v>
      </c>
      <c r="F126" s="10" t="s">
        <v>263</v>
      </c>
      <c r="G126" s="11" t="s">
        <v>15</v>
      </c>
      <c r="H126" s="12"/>
      <c r="I126" s="14"/>
    </row>
    <row r="127" ht="19.9" customHeight="true" spans="1:9">
      <c r="A127" s="4">
        <v>124</v>
      </c>
      <c r="B127" s="5" t="s">
        <v>244</v>
      </c>
      <c r="C127" s="15" t="s">
        <v>245</v>
      </c>
      <c r="D127" s="16" t="s">
        <v>264</v>
      </c>
      <c r="E127" s="9">
        <v>202411020710</v>
      </c>
      <c r="F127" s="10" t="s">
        <v>233</v>
      </c>
      <c r="G127" s="11">
        <f>VLOOKUP(D127,[6]公布表!$B$4:$F$26,5,0)</f>
        <v>75.7</v>
      </c>
      <c r="H127" s="12">
        <f>RANK(G127,G$118:G$164,0)</f>
        <v>12</v>
      </c>
      <c r="I127" s="14" t="str">
        <f>IF(H127&lt;5,"是","")</f>
        <v/>
      </c>
    </row>
    <row r="128" ht="19.9" customHeight="true" spans="1:9">
      <c r="A128" s="4">
        <v>125</v>
      </c>
      <c r="B128" s="5" t="s">
        <v>244</v>
      </c>
      <c r="C128" s="15" t="s">
        <v>245</v>
      </c>
      <c r="D128" s="16" t="s">
        <v>265</v>
      </c>
      <c r="E128" s="9">
        <v>202411020711</v>
      </c>
      <c r="F128" s="10" t="s">
        <v>266</v>
      </c>
      <c r="G128" s="11">
        <f>VLOOKUP(D128,[6]公布表!$B$4:$F$26,5,0)</f>
        <v>74.6</v>
      </c>
      <c r="H128" s="12">
        <f>RANK(G128,G$118:G$164,0)</f>
        <v>14</v>
      </c>
      <c r="I128" s="14" t="str">
        <f>IF(H128&lt;5,"是","")</f>
        <v/>
      </c>
    </row>
    <row r="129" ht="19.9" customHeight="true" spans="1:9">
      <c r="A129" s="4">
        <v>126</v>
      </c>
      <c r="B129" s="5" t="s">
        <v>244</v>
      </c>
      <c r="C129" s="15" t="s">
        <v>245</v>
      </c>
      <c r="D129" s="16" t="s">
        <v>267</v>
      </c>
      <c r="E129" s="9">
        <v>202411020712</v>
      </c>
      <c r="F129" s="10" t="s">
        <v>268</v>
      </c>
      <c r="G129" s="11" t="s">
        <v>15</v>
      </c>
      <c r="H129" s="12"/>
      <c r="I129" s="14"/>
    </row>
    <row r="130" ht="19.9" customHeight="true" spans="1:9">
      <c r="A130" s="4">
        <v>127</v>
      </c>
      <c r="B130" s="5" t="s">
        <v>244</v>
      </c>
      <c r="C130" s="15" t="s">
        <v>245</v>
      </c>
      <c r="D130" s="16" t="s">
        <v>269</v>
      </c>
      <c r="E130" s="9">
        <v>202411020713</v>
      </c>
      <c r="F130" s="10" t="s">
        <v>270</v>
      </c>
      <c r="G130" s="11">
        <f>VLOOKUP(D130,[6]公布表!$B$4:$F$26,5,0)</f>
        <v>85.7</v>
      </c>
      <c r="H130" s="12">
        <f>RANK(G130,G$118:G$164,0)</f>
        <v>2</v>
      </c>
      <c r="I130" s="14" t="str">
        <f>IF(H130&lt;5,"是","")</f>
        <v>是</v>
      </c>
    </row>
    <row r="131" ht="19.9" customHeight="true" spans="1:9">
      <c r="A131" s="4">
        <v>128</v>
      </c>
      <c r="B131" s="5" t="s">
        <v>244</v>
      </c>
      <c r="C131" s="15" t="s">
        <v>245</v>
      </c>
      <c r="D131" s="16" t="s">
        <v>271</v>
      </c>
      <c r="E131" s="9">
        <v>202411020714</v>
      </c>
      <c r="F131" s="10" t="s">
        <v>272</v>
      </c>
      <c r="G131" s="11" t="s">
        <v>15</v>
      </c>
      <c r="H131" s="12"/>
      <c r="I131" s="14"/>
    </row>
    <row r="132" ht="19.9" customHeight="true" spans="1:9">
      <c r="A132" s="4">
        <v>129</v>
      </c>
      <c r="B132" s="5" t="s">
        <v>244</v>
      </c>
      <c r="C132" s="15" t="s">
        <v>245</v>
      </c>
      <c r="D132" s="16" t="s">
        <v>273</v>
      </c>
      <c r="E132" s="9">
        <v>202411020715</v>
      </c>
      <c r="F132" s="10" t="s">
        <v>274</v>
      </c>
      <c r="G132" s="11">
        <f>VLOOKUP(D132,[6]公布表!$B$4:$F$26,5,0)</f>
        <v>66.7</v>
      </c>
      <c r="H132" s="12">
        <f>RANK(G132,G$118:G$164,0)</f>
        <v>20</v>
      </c>
      <c r="I132" s="14" t="str">
        <f>IF(H132&lt;5,"是","")</f>
        <v/>
      </c>
    </row>
    <row r="133" ht="19.9" customHeight="true" spans="1:9">
      <c r="A133" s="4">
        <v>130</v>
      </c>
      <c r="B133" s="5" t="s">
        <v>244</v>
      </c>
      <c r="C133" s="15" t="s">
        <v>245</v>
      </c>
      <c r="D133" s="16" t="s">
        <v>275</v>
      </c>
      <c r="E133" s="9">
        <v>202411020716</v>
      </c>
      <c r="F133" s="10" t="s">
        <v>276</v>
      </c>
      <c r="G133" s="11">
        <f>VLOOKUP(D133,[6]公布表!$B$4:$F$26,5,0)</f>
        <v>72.8</v>
      </c>
      <c r="H133" s="12">
        <f>RANK(G133,G$118:G$164,0)</f>
        <v>15</v>
      </c>
      <c r="I133" s="14" t="str">
        <f>IF(H133&lt;5,"是","")</f>
        <v/>
      </c>
    </row>
    <row r="134" ht="19.9" customHeight="true" spans="1:9">
      <c r="A134" s="4">
        <v>131</v>
      </c>
      <c r="B134" s="5" t="s">
        <v>244</v>
      </c>
      <c r="C134" s="15" t="s">
        <v>245</v>
      </c>
      <c r="D134" s="16" t="s">
        <v>277</v>
      </c>
      <c r="E134" s="9">
        <v>202411020717</v>
      </c>
      <c r="F134" s="10" t="s">
        <v>278</v>
      </c>
      <c r="G134" s="11">
        <f>VLOOKUP(D134,[6]公布表!$B$4:$F$26,5,0)</f>
        <v>77.3</v>
      </c>
      <c r="H134" s="12">
        <f>RANK(G134,G$118:G$164,0)</f>
        <v>9</v>
      </c>
      <c r="I134" s="14" t="str">
        <f>IF(H134&lt;5,"是","")</f>
        <v/>
      </c>
    </row>
    <row r="135" ht="19.9" customHeight="true" spans="1:9">
      <c r="A135" s="4">
        <v>132</v>
      </c>
      <c r="B135" s="5" t="s">
        <v>244</v>
      </c>
      <c r="C135" s="15" t="s">
        <v>245</v>
      </c>
      <c r="D135" s="16" t="s">
        <v>279</v>
      </c>
      <c r="E135" s="9">
        <v>202411020718</v>
      </c>
      <c r="F135" s="10" t="s">
        <v>280</v>
      </c>
      <c r="G135" s="11" t="s">
        <v>15</v>
      </c>
      <c r="H135" s="12"/>
      <c r="I135" s="14"/>
    </row>
    <row r="136" ht="19.9" customHeight="true" spans="1:9">
      <c r="A136" s="4">
        <v>133</v>
      </c>
      <c r="B136" s="5" t="s">
        <v>244</v>
      </c>
      <c r="C136" s="15" t="s">
        <v>245</v>
      </c>
      <c r="D136" s="16" t="s">
        <v>281</v>
      </c>
      <c r="E136" s="9">
        <v>202411020719</v>
      </c>
      <c r="F136" s="10" t="s">
        <v>282</v>
      </c>
      <c r="G136" s="11" t="s">
        <v>15</v>
      </c>
      <c r="H136" s="12"/>
      <c r="I136" s="14"/>
    </row>
    <row r="137" ht="19.9" customHeight="true" spans="1:9">
      <c r="A137" s="4">
        <v>134</v>
      </c>
      <c r="B137" s="5" t="s">
        <v>244</v>
      </c>
      <c r="C137" s="15" t="s">
        <v>245</v>
      </c>
      <c r="D137" s="16" t="s">
        <v>283</v>
      </c>
      <c r="E137" s="9">
        <v>202411020720</v>
      </c>
      <c r="F137" s="10" t="s">
        <v>284</v>
      </c>
      <c r="G137" s="11" t="s">
        <v>15</v>
      </c>
      <c r="H137" s="12"/>
      <c r="I137" s="14"/>
    </row>
    <row r="138" ht="19.9" customHeight="true" spans="1:9">
      <c r="A138" s="4">
        <v>135</v>
      </c>
      <c r="B138" s="5" t="s">
        <v>244</v>
      </c>
      <c r="C138" s="15" t="s">
        <v>245</v>
      </c>
      <c r="D138" s="16" t="s">
        <v>285</v>
      </c>
      <c r="E138" s="9">
        <v>202411020721</v>
      </c>
      <c r="F138" s="10" t="s">
        <v>286</v>
      </c>
      <c r="G138" s="11">
        <f>VLOOKUP(D138,[6]公布表!$B$4:$F$26,5,0)</f>
        <v>71.7</v>
      </c>
      <c r="H138" s="12">
        <f>RANK(G138,G$118:G$164,0)</f>
        <v>16</v>
      </c>
      <c r="I138" s="14" t="str">
        <f>IF(H138&lt;5,"是","")</f>
        <v/>
      </c>
    </row>
    <row r="139" ht="19.9" customHeight="true" spans="1:9">
      <c r="A139" s="4">
        <v>136</v>
      </c>
      <c r="B139" s="5" t="s">
        <v>244</v>
      </c>
      <c r="C139" s="15" t="s">
        <v>245</v>
      </c>
      <c r="D139" s="16" t="s">
        <v>287</v>
      </c>
      <c r="E139" s="9">
        <v>202411020722</v>
      </c>
      <c r="F139" s="10" t="s">
        <v>288</v>
      </c>
      <c r="G139" s="11" t="s">
        <v>15</v>
      </c>
      <c r="H139" s="12"/>
      <c r="I139" s="14"/>
    </row>
    <row r="140" ht="19.9" customHeight="true" spans="1:9">
      <c r="A140" s="4">
        <v>137</v>
      </c>
      <c r="B140" s="5" t="s">
        <v>244</v>
      </c>
      <c r="C140" s="15" t="s">
        <v>245</v>
      </c>
      <c r="D140" s="16" t="s">
        <v>289</v>
      </c>
      <c r="E140" s="9">
        <v>202411020723</v>
      </c>
      <c r="F140" s="10" t="s">
        <v>290</v>
      </c>
      <c r="G140" s="11">
        <f>VLOOKUP(D140,[6]公布表!$B$4:$F$26,5,0)</f>
        <v>62</v>
      </c>
      <c r="H140" s="12">
        <f>RANK(G140,G$118:G$164,0)</f>
        <v>21</v>
      </c>
      <c r="I140" s="14" t="str">
        <f>IF(H140&lt;5,"是","")</f>
        <v/>
      </c>
    </row>
    <row r="141" ht="19.9" customHeight="true" spans="1:9">
      <c r="A141" s="4">
        <v>138</v>
      </c>
      <c r="B141" s="5" t="s">
        <v>244</v>
      </c>
      <c r="C141" s="15" t="s">
        <v>245</v>
      </c>
      <c r="D141" s="16" t="s">
        <v>291</v>
      </c>
      <c r="E141" s="9">
        <v>202411020724</v>
      </c>
      <c r="F141" s="10" t="s">
        <v>292</v>
      </c>
      <c r="G141" s="11" t="s">
        <v>15</v>
      </c>
      <c r="H141" s="12"/>
      <c r="I141" s="14"/>
    </row>
    <row r="142" ht="19.9" customHeight="true" spans="1:9">
      <c r="A142" s="4">
        <v>139</v>
      </c>
      <c r="B142" s="5" t="s">
        <v>244</v>
      </c>
      <c r="C142" s="15" t="s">
        <v>245</v>
      </c>
      <c r="D142" s="16" t="s">
        <v>293</v>
      </c>
      <c r="E142" s="9">
        <v>202411020725</v>
      </c>
      <c r="F142" s="10" t="s">
        <v>294</v>
      </c>
      <c r="G142" s="11">
        <f>VLOOKUP(D142,[6]公布表!$B$4:$F$26,5,0)</f>
        <v>76.7</v>
      </c>
      <c r="H142" s="12">
        <f>RANK(G142,G$118:G$164,0)</f>
        <v>11</v>
      </c>
      <c r="I142" s="14" t="str">
        <f>IF(H142&lt;5,"是","")</f>
        <v/>
      </c>
    </row>
    <row r="143" ht="19.9" customHeight="true" spans="1:9">
      <c r="A143" s="4">
        <v>140</v>
      </c>
      <c r="B143" s="5" t="s">
        <v>244</v>
      </c>
      <c r="C143" s="15" t="s">
        <v>245</v>
      </c>
      <c r="D143" s="16" t="s">
        <v>295</v>
      </c>
      <c r="E143" s="9">
        <v>202411020726</v>
      </c>
      <c r="F143" s="10" t="s">
        <v>296</v>
      </c>
      <c r="G143" s="11">
        <f>VLOOKUP(D143,[6]公布表!$B$4:$F$26,5,0)</f>
        <v>75.4</v>
      </c>
      <c r="H143" s="12">
        <f>RANK(G143,G$118:G$164,0)</f>
        <v>13</v>
      </c>
      <c r="I143" s="14" t="str">
        <f>IF(H143&lt;5,"是","")</f>
        <v/>
      </c>
    </row>
    <row r="144" ht="19.9" customHeight="true" spans="1:9">
      <c r="A144" s="4">
        <v>141</v>
      </c>
      <c r="B144" s="5" t="s">
        <v>244</v>
      </c>
      <c r="C144" s="15" t="s">
        <v>245</v>
      </c>
      <c r="D144" s="16" t="s">
        <v>297</v>
      </c>
      <c r="E144" s="9">
        <v>202411020727</v>
      </c>
      <c r="F144" s="10" t="s">
        <v>298</v>
      </c>
      <c r="G144" s="11">
        <f>VLOOKUP(D144,[6]公布表!$B$4:$F$26,5,0)</f>
        <v>70.2</v>
      </c>
      <c r="H144" s="12">
        <f>RANK(G144,G$118:G$164,0)</f>
        <v>17</v>
      </c>
      <c r="I144" s="14" t="str">
        <f>IF(H144&lt;5,"是","")</f>
        <v/>
      </c>
    </row>
    <row r="145" ht="19.9" customHeight="true" spans="1:9">
      <c r="A145" s="4">
        <v>142</v>
      </c>
      <c r="B145" s="5" t="s">
        <v>244</v>
      </c>
      <c r="C145" s="15" t="s">
        <v>245</v>
      </c>
      <c r="D145" s="16" t="s">
        <v>299</v>
      </c>
      <c r="E145" s="9">
        <v>202411020728</v>
      </c>
      <c r="F145" s="10" t="s">
        <v>300</v>
      </c>
      <c r="G145" s="11">
        <f>VLOOKUP(D145,[6]公布表!$B$4:$F$26,5,0)</f>
        <v>77.2</v>
      </c>
      <c r="H145" s="12">
        <f>RANK(G145,G$118:G$164,0)</f>
        <v>10</v>
      </c>
      <c r="I145" s="14" t="str">
        <f>IF(H145&lt;5,"是","")</f>
        <v/>
      </c>
    </row>
    <row r="146" ht="19.9" customHeight="true" spans="1:9">
      <c r="A146" s="4">
        <v>143</v>
      </c>
      <c r="B146" s="5" t="s">
        <v>244</v>
      </c>
      <c r="C146" s="15" t="s">
        <v>245</v>
      </c>
      <c r="D146" s="16" t="s">
        <v>301</v>
      </c>
      <c r="E146" s="9">
        <v>202411020729</v>
      </c>
      <c r="F146" s="10" t="s">
        <v>302</v>
      </c>
      <c r="G146" s="11" t="s">
        <v>15</v>
      </c>
      <c r="H146" s="12"/>
      <c r="I146" s="14"/>
    </row>
    <row r="147" ht="19.9" customHeight="true" spans="1:9">
      <c r="A147" s="4">
        <v>144</v>
      </c>
      <c r="B147" s="5" t="s">
        <v>244</v>
      </c>
      <c r="C147" s="15" t="s">
        <v>245</v>
      </c>
      <c r="D147" s="16" t="s">
        <v>303</v>
      </c>
      <c r="E147" s="9">
        <v>202411020730</v>
      </c>
      <c r="F147" s="10" t="s">
        <v>304</v>
      </c>
      <c r="G147" s="11">
        <f>VLOOKUP(D147,[6]公布表!$B$4:$F$26,5,0)</f>
        <v>86.2</v>
      </c>
      <c r="H147" s="12">
        <f>RANK(G147,G$118:G$164,0)</f>
        <v>1</v>
      </c>
      <c r="I147" s="14" t="str">
        <f>IF(H147&lt;5,"是","")</f>
        <v>是</v>
      </c>
    </row>
    <row r="148" ht="19.9" customHeight="true" spans="1:9">
      <c r="A148" s="4">
        <v>145</v>
      </c>
      <c r="B148" s="5" t="s">
        <v>244</v>
      </c>
      <c r="C148" s="15" t="s">
        <v>245</v>
      </c>
      <c r="D148" s="16" t="s">
        <v>305</v>
      </c>
      <c r="E148" s="9">
        <v>202411020731</v>
      </c>
      <c r="F148" s="10" t="s">
        <v>167</v>
      </c>
      <c r="G148" s="11">
        <f>VLOOKUP(D148,[6]公布表!$B$4:$F$26,5,0)</f>
        <v>80</v>
      </c>
      <c r="H148" s="12">
        <f>RANK(G148,G$118:G$164,0)</f>
        <v>7</v>
      </c>
      <c r="I148" s="14" t="str">
        <f>IF(H148&lt;5,"是","")</f>
        <v/>
      </c>
    </row>
    <row r="149" ht="19.9" customHeight="true" spans="1:9">
      <c r="A149" s="4">
        <v>146</v>
      </c>
      <c r="B149" s="5" t="s">
        <v>244</v>
      </c>
      <c r="C149" s="15" t="s">
        <v>245</v>
      </c>
      <c r="D149" s="16" t="s">
        <v>306</v>
      </c>
      <c r="E149" s="9">
        <v>202411020732</v>
      </c>
      <c r="F149" s="10" t="s">
        <v>266</v>
      </c>
      <c r="G149" s="11" t="s">
        <v>15</v>
      </c>
      <c r="H149" s="12"/>
      <c r="I149" s="14"/>
    </row>
    <row r="150" ht="19.9" customHeight="true" spans="1:9">
      <c r="A150" s="4">
        <v>147</v>
      </c>
      <c r="B150" s="5" t="s">
        <v>244</v>
      </c>
      <c r="C150" s="15" t="s">
        <v>245</v>
      </c>
      <c r="D150" s="16" t="s">
        <v>307</v>
      </c>
      <c r="E150" s="9">
        <v>202411020733</v>
      </c>
      <c r="F150" s="10" t="s">
        <v>308</v>
      </c>
      <c r="G150" s="11" t="s">
        <v>15</v>
      </c>
      <c r="H150" s="12"/>
      <c r="I150" s="14"/>
    </row>
    <row r="151" ht="19.9" customHeight="true" spans="1:9">
      <c r="A151" s="4">
        <v>148</v>
      </c>
      <c r="B151" s="5" t="s">
        <v>244</v>
      </c>
      <c r="C151" s="15" t="s">
        <v>245</v>
      </c>
      <c r="D151" s="16" t="s">
        <v>309</v>
      </c>
      <c r="E151" s="9">
        <v>202411020734</v>
      </c>
      <c r="F151" s="10" t="s">
        <v>310</v>
      </c>
      <c r="G151" s="11">
        <f>VLOOKUP(D151,[6]公布表!$B$4:$F$26,5,0)</f>
        <v>79.9</v>
      </c>
      <c r="H151" s="12">
        <f>RANK(G151,G$118:G$164,0)</f>
        <v>8</v>
      </c>
      <c r="I151" s="14" t="str">
        <f>IF(H151&lt;5,"是","")</f>
        <v/>
      </c>
    </row>
    <row r="152" ht="19.9" customHeight="true" spans="1:9">
      <c r="A152" s="4">
        <v>149</v>
      </c>
      <c r="B152" s="5" t="s">
        <v>244</v>
      </c>
      <c r="C152" s="15" t="s">
        <v>245</v>
      </c>
      <c r="D152" s="16" t="s">
        <v>311</v>
      </c>
      <c r="E152" s="9">
        <v>202411020735</v>
      </c>
      <c r="F152" s="10" t="s">
        <v>312</v>
      </c>
      <c r="G152" s="11" t="s">
        <v>15</v>
      </c>
      <c r="H152" s="12"/>
      <c r="I152" s="14"/>
    </row>
    <row r="153" ht="19.9" customHeight="true" spans="1:9">
      <c r="A153" s="4">
        <v>150</v>
      </c>
      <c r="B153" s="5" t="s">
        <v>244</v>
      </c>
      <c r="C153" s="15" t="s">
        <v>245</v>
      </c>
      <c r="D153" s="16" t="s">
        <v>313</v>
      </c>
      <c r="E153" s="9">
        <v>202411020736</v>
      </c>
      <c r="F153" s="10" t="s">
        <v>314</v>
      </c>
      <c r="G153" s="11" t="s">
        <v>15</v>
      </c>
      <c r="H153" s="12"/>
      <c r="I153" s="14"/>
    </row>
    <row r="154" ht="19.9" customHeight="true" spans="1:9">
      <c r="A154" s="4">
        <v>151</v>
      </c>
      <c r="B154" s="5" t="s">
        <v>244</v>
      </c>
      <c r="C154" s="15" t="s">
        <v>245</v>
      </c>
      <c r="D154" s="16" t="s">
        <v>315</v>
      </c>
      <c r="E154" s="9">
        <v>202411020737</v>
      </c>
      <c r="F154" s="10" t="s">
        <v>316</v>
      </c>
      <c r="G154" s="11" t="s">
        <v>15</v>
      </c>
      <c r="H154" s="12"/>
      <c r="I154" s="14"/>
    </row>
    <row r="155" ht="19.9" customHeight="true" spans="1:9">
      <c r="A155" s="4">
        <v>152</v>
      </c>
      <c r="B155" s="5" t="s">
        <v>244</v>
      </c>
      <c r="C155" s="15" t="s">
        <v>245</v>
      </c>
      <c r="D155" s="16" t="s">
        <v>317</v>
      </c>
      <c r="E155" s="9">
        <v>202411020738</v>
      </c>
      <c r="F155" s="10" t="s">
        <v>318</v>
      </c>
      <c r="G155" s="11">
        <f>VLOOKUP(D155,[6]公布表!$B$4:$F$26,5,0)</f>
        <v>83.6</v>
      </c>
      <c r="H155" s="12">
        <f>RANK(G155,G$118:G$164,0)</f>
        <v>3</v>
      </c>
      <c r="I155" s="14" t="str">
        <f>IF(H155&lt;5,"是","")</f>
        <v>是</v>
      </c>
    </row>
    <row r="156" ht="19.9" customHeight="true" spans="1:9">
      <c r="A156" s="4">
        <v>153</v>
      </c>
      <c r="B156" s="5" t="s">
        <v>244</v>
      </c>
      <c r="C156" s="15" t="s">
        <v>245</v>
      </c>
      <c r="D156" s="16" t="s">
        <v>319</v>
      </c>
      <c r="E156" s="9">
        <v>202411020739</v>
      </c>
      <c r="F156" s="10" t="s">
        <v>320</v>
      </c>
      <c r="G156" s="11">
        <f>VLOOKUP(D156,[6]公布表!$B$4:$F$26,5,0)</f>
        <v>82.1</v>
      </c>
      <c r="H156" s="12">
        <f>RANK(G156,G$118:G$164,0)</f>
        <v>6</v>
      </c>
      <c r="I156" s="14" t="str">
        <f>IF(H156&lt;5,"是","")</f>
        <v/>
      </c>
    </row>
    <row r="157" ht="19.9" customHeight="true" spans="1:9">
      <c r="A157" s="4">
        <v>154</v>
      </c>
      <c r="B157" s="5" t="s">
        <v>244</v>
      </c>
      <c r="C157" s="15" t="s">
        <v>245</v>
      </c>
      <c r="D157" s="16" t="s">
        <v>321</v>
      </c>
      <c r="E157" s="9">
        <v>202411020740</v>
      </c>
      <c r="F157" s="10" t="s">
        <v>322</v>
      </c>
      <c r="G157" s="11" t="s">
        <v>15</v>
      </c>
      <c r="H157" s="12"/>
      <c r="I157" s="14"/>
    </row>
    <row r="158" ht="19.9" customHeight="true" spans="1:9">
      <c r="A158" s="4">
        <v>155</v>
      </c>
      <c r="B158" s="5" t="s">
        <v>244</v>
      </c>
      <c r="C158" s="15" t="s">
        <v>245</v>
      </c>
      <c r="D158" s="16" t="s">
        <v>323</v>
      </c>
      <c r="E158" s="9">
        <v>202411020741</v>
      </c>
      <c r="F158" s="10" t="s">
        <v>324</v>
      </c>
      <c r="G158" s="11">
        <f>VLOOKUP(D158,[6]公布表!$B$4:$F$26,5,0)</f>
        <v>70.2</v>
      </c>
      <c r="H158" s="12">
        <f>RANK(G158,G$118:G$164,0)</f>
        <v>17</v>
      </c>
      <c r="I158" s="14" t="str">
        <f>IF(H158&lt;5,"是","")</f>
        <v/>
      </c>
    </row>
    <row r="159" ht="19.9" customHeight="true" spans="1:9">
      <c r="A159" s="4">
        <v>156</v>
      </c>
      <c r="B159" s="5" t="s">
        <v>244</v>
      </c>
      <c r="C159" s="15" t="s">
        <v>245</v>
      </c>
      <c r="D159" s="16" t="s">
        <v>325</v>
      </c>
      <c r="E159" s="9">
        <v>202411020742</v>
      </c>
      <c r="F159" s="10" t="s">
        <v>324</v>
      </c>
      <c r="G159" s="11" t="s">
        <v>15</v>
      </c>
      <c r="H159" s="12"/>
      <c r="I159" s="14"/>
    </row>
    <row r="160" ht="19.9" customHeight="true" spans="1:9">
      <c r="A160" s="4">
        <v>157</v>
      </c>
      <c r="B160" s="5" t="s">
        <v>244</v>
      </c>
      <c r="C160" s="15" t="s">
        <v>245</v>
      </c>
      <c r="D160" s="16" t="s">
        <v>326</v>
      </c>
      <c r="E160" s="9">
        <v>202411020743</v>
      </c>
      <c r="F160" s="10" t="s">
        <v>327</v>
      </c>
      <c r="G160" s="11" t="s">
        <v>15</v>
      </c>
      <c r="H160" s="12"/>
      <c r="I160" s="14"/>
    </row>
    <row r="161" ht="19.9" customHeight="true" spans="1:9">
      <c r="A161" s="4">
        <v>158</v>
      </c>
      <c r="B161" s="5" t="s">
        <v>244</v>
      </c>
      <c r="C161" s="15" t="s">
        <v>245</v>
      </c>
      <c r="D161" s="16" t="s">
        <v>328</v>
      </c>
      <c r="E161" s="9">
        <v>202411020744</v>
      </c>
      <c r="F161" s="10" t="s">
        <v>329</v>
      </c>
      <c r="G161" s="11">
        <f>VLOOKUP(D161,[6]公布表!$B$4:$F$26,5,0)</f>
        <v>61.5</v>
      </c>
      <c r="H161" s="12">
        <f>RANK(G161,G$118:G$164,0)</f>
        <v>22</v>
      </c>
      <c r="I161" s="14" t="str">
        <f>IF(H161&lt;5,"是","")</f>
        <v/>
      </c>
    </row>
    <row r="162" ht="19.9" customHeight="true" spans="1:9">
      <c r="A162" s="4">
        <v>159</v>
      </c>
      <c r="B162" s="5" t="s">
        <v>244</v>
      </c>
      <c r="C162" s="15" t="s">
        <v>245</v>
      </c>
      <c r="D162" s="16" t="s">
        <v>330</v>
      </c>
      <c r="E162" s="9">
        <v>202411020745</v>
      </c>
      <c r="F162" s="10" t="s">
        <v>331</v>
      </c>
      <c r="G162" s="11" t="s">
        <v>15</v>
      </c>
      <c r="H162" s="12"/>
      <c r="I162" s="14"/>
    </row>
    <row r="163" ht="19.9" customHeight="true" spans="1:9">
      <c r="A163" s="4">
        <v>160</v>
      </c>
      <c r="B163" s="5" t="s">
        <v>244</v>
      </c>
      <c r="C163" s="15" t="s">
        <v>245</v>
      </c>
      <c r="D163" s="16" t="s">
        <v>332</v>
      </c>
      <c r="E163" s="9">
        <v>202411020746</v>
      </c>
      <c r="F163" s="10" t="s">
        <v>333</v>
      </c>
      <c r="G163" s="11" t="s">
        <v>15</v>
      </c>
      <c r="H163" s="12"/>
      <c r="I163" s="14"/>
    </row>
    <row r="164" ht="19.9" customHeight="true" spans="1:9">
      <c r="A164" s="4">
        <v>161</v>
      </c>
      <c r="B164" s="5" t="s">
        <v>244</v>
      </c>
      <c r="C164" s="15" t="s">
        <v>245</v>
      </c>
      <c r="D164" s="16" t="s">
        <v>334</v>
      </c>
      <c r="E164" s="9">
        <v>202411020747</v>
      </c>
      <c r="F164" s="10" t="s">
        <v>335</v>
      </c>
      <c r="G164" s="11">
        <f>VLOOKUP(D164,[6]公布表!$B$4:$F$26,5,0)</f>
        <v>82.7</v>
      </c>
      <c r="H164" s="12">
        <f>RANK(G164,G$118:G$164,0)</f>
        <v>4</v>
      </c>
      <c r="I164" s="14" t="str">
        <f>IF(H164&lt;5,"是","")</f>
        <v>是</v>
      </c>
    </row>
    <row r="165" ht="19.9" customHeight="true" spans="1:9">
      <c r="A165" s="4">
        <v>162</v>
      </c>
      <c r="B165" s="5" t="s">
        <v>336</v>
      </c>
      <c r="C165" s="15" t="s">
        <v>337</v>
      </c>
      <c r="D165" s="16" t="s">
        <v>338</v>
      </c>
      <c r="E165" s="9">
        <v>202411020401</v>
      </c>
      <c r="F165" s="10" t="s">
        <v>339</v>
      </c>
      <c r="G165" s="11" t="s">
        <v>15</v>
      </c>
      <c r="H165" s="12"/>
      <c r="I165" s="14"/>
    </row>
    <row r="166" ht="19.9" customHeight="true" spans="1:9">
      <c r="A166" s="4">
        <v>163</v>
      </c>
      <c r="B166" s="5" t="s">
        <v>336</v>
      </c>
      <c r="C166" s="15" t="s">
        <v>337</v>
      </c>
      <c r="D166" s="16" t="s">
        <v>340</v>
      </c>
      <c r="E166" s="9">
        <v>202411020402</v>
      </c>
      <c r="F166" s="10" t="s">
        <v>341</v>
      </c>
      <c r="G166" s="11">
        <f>VLOOKUP(D166,[7]公布表!$B$4:$F$32,5,0)</f>
        <v>76</v>
      </c>
      <c r="H166" s="12">
        <f t="shared" ref="H166:H197" si="2">RANK(G166,G$165:G$227,0)</f>
        <v>8</v>
      </c>
      <c r="I166" s="14" t="str">
        <f>IF(H166&lt;4,"是","")</f>
        <v/>
      </c>
    </row>
    <row r="167" ht="19.9" customHeight="true" spans="1:9">
      <c r="A167" s="4">
        <v>164</v>
      </c>
      <c r="B167" s="5" t="s">
        <v>336</v>
      </c>
      <c r="C167" s="15" t="s">
        <v>337</v>
      </c>
      <c r="D167" s="16" t="s">
        <v>342</v>
      </c>
      <c r="E167" s="9">
        <v>202411020403</v>
      </c>
      <c r="F167" s="10" t="s">
        <v>343</v>
      </c>
      <c r="G167" s="11">
        <f>VLOOKUP(D167,[7]公布表!$B$4:$F$32,5,0)</f>
        <v>71.7</v>
      </c>
      <c r="H167" s="12">
        <f t="shared" si="2"/>
        <v>15</v>
      </c>
      <c r="I167" s="14" t="str">
        <f>IF(H167&lt;4,"是","")</f>
        <v/>
      </c>
    </row>
    <row r="168" ht="19.9" customHeight="true" spans="1:9">
      <c r="A168" s="4">
        <v>165</v>
      </c>
      <c r="B168" s="5" t="s">
        <v>336</v>
      </c>
      <c r="C168" s="15" t="s">
        <v>337</v>
      </c>
      <c r="D168" s="16" t="s">
        <v>344</v>
      </c>
      <c r="E168" s="9">
        <v>202411020404</v>
      </c>
      <c r="F168" s="10" t="s">
        <v>345</v>
      </c>
      <c r="G168" s="11">
        <f>VLOOKUP(D168,[7]公布表!$B$4:$F$32,5,0)</f>
        <v>72.7</v>
      </c>
      <c r="H168" s="12">
        <f t="shared" si="2"/>
        <v>14</v>
      </c>
      <c r="I168" s="14" t="str">
        <f>IF(H168&lt;4,"是","")</f>
        <v/>
      </c>
    </row>
    <row r="169" ht="19.9" customHeight="true" spans="1:9">
      <c r="A169" s="4">
        <v>166</v>
      </c>
      <c r="B169" s="5" t="s">
        <v>336</v>
      </c>
      <c r="C169" s="15" t="s">
        <v>337</v>
      </c>
      <c r="D169" s="16" t="s">
        <v>346</v>
      </c>
      <c r="E169" s="9">
        <v>202411020405</v>
      </c>
      <c r="F169" s="10" t="s">
        <v>347</v>
      </c>
      <c r="G169" s="11">
        <f>VLOOKUP(D169,[7]公布表!$B$4:$F$32,5,0)</f>
        <v>89.8</v>
      </c>
      <c r="H169" s="12">
        <f t="shared" si="2"/>
        <v>1</v>
      </c>
      <c r="I169" s="14" t="str">
        <f>IF(H169&lt;4,"是","")</f>
        <v>是</v>
      </c>
    </row>
    <row r="170" ht="19.9" customHeight="true" spans="1:9">
      <c r="A170" s="4">
        <v>167</v>
      </c>
      <c r="B170" s="5" t="s">
        <v>336</v>
      </c>
      <c r="C170" s="15" t="s">
        <v>337</v>
      </c>
      <c r="D170" s="16" t="s">
        <v>348</v>
      </c>
      <c r="E170" s="9">
        <v>202411020406</v>
      </c>
      <c r="F170" s="10" t="s">
        <v>349</v>
      </c>
      <c r="G170" s="11" t="s">
        <v>15</v>
      </c>
      <c r="H170" s="12"/>
      <c r="I170" s="14"/>
    </row>
    <row r="171" ht="19.9" customHeight="true" spans="1:9">
      <c r="A171" s="4">
        <v>168</v>
      </c>
      <c r="B171" s="5" t="s">
        <v>336</v>
      </c>
      <c r="C171" s="15" t="s">
        <v>337</v>
      </c>
      <c r="D171" s="16" t="s">
        <v>350</v>
      </c>
      <c r="E171" s="9">
        <v>202411020407</v>
      </c>
      <c r="F171" s="10" t="s">
        <v>351</v>
      </c>
      <c r="G171" s="11" t="s">
        <v>15</v>
      </c>
      <c r="H171" s="12"/>
      <c r="I171" s="14"/>
    </row>
    <row r="172" ht="19.9" customHeight="true" spans="1:9">
      <c r="A172" s="4">
        <v>169</v>
      </c>
      <c r="B172" s="5" t="s">
        <v>336</v>
      </c>
      <c r="C172" s="15" t="s">
        <v>337</v>
      </c>
      <c r="D172" s="16" t="s">
        <v>352</v>
      </c>
      <c r="E172" s="9">
        <v>202411020408</v>
      </c>
      <c r="F172" s="10" t="s">
        <v>353</v>
      </c>
      <c r="G172" s="11" t="s">
        <v>15</v>
      </c>
      <c r="H172" s="12"/>
      <c r="I172" s="14"/>
    </row>
    <row r="173" ht="19.9" customHeight="true" spans="1:9">
      <c r="A173" s="4">
        <v>170</v>
      </c>
      <c r="B173" s="5" t="s">
        <v>336</v>
      </c>
      <c r="C173" s="15" t="s">
        <v>337</v>
      </c>
      <c r="D173" s="16" t="s">
        <v>354</v>
      </c>
      <c r="E173" s="9">
        <v>202411020409</v>
      </c>
      <c r="F173" s="10" t="s">
        <v>355</v>
      </c>
      <c r="G173" s="11">
        <f>VLOOKUP(D173,[7]公布表!$B$4:$F$32,5,0)</f>
        <v>67.1</v>
      </c>
      <c r="H173" s="12">
        <f t="shared" si="2"/>
        <v>21</v>
      </c>
      <c r="I173" s="14"/>
    </row>
    <row r="174" ht="19.9" customHeight="true" spans="1:9">
      <c r="A174" s="4">
        <v>171</v>
      </c>
      <c r="B174" s="5" t="s">
        <v>336</v>
      </c>
      <c r="C174" s="15" t="s">
        <v>337</v>
      </c>
      <c r="D174" s="16" t="s">
        <v>356</v>
      </c>
      <c r="E174" s="9">
        <v>202411020410</v>
      </c>
      <c r="F174" s="10" t="s">
        <v>83</v>
      </c>
      <c r="G174" s="11" t="s">
        <v>15</v>
      </c>
      <c r="H174" s="12"/>
      <c r="I174" s="14"/>
    </row>
    <row r="175" ht="19.9" customHeight="true" spans="1:9">
      <c r="A175" s="4">
        <v>172</v>
      </c>
      <c r="B175" s="5" t="s">
        <v>336</v>
      </c>
      <c r="C175" s="15" t="s">
        <v>337</v>
      </c>
      <c r="D175" s="16" t="s">
        <v>357</v>
      </c>
      <c r="E175" s="9">
        <v>202411020411</v>
      </c>
      <c r="F175" s="10" t="s">
        <v>358</v>
      </c>
      <c r="G175" s="11" t="s">
        <v>15</v>
      </c>
      <c r="H175" s="12"/>
      <c r="I175" s="14"/>
    </row>
    <row r="176" ht="19.9" customHeight="true" spans="1:9">
      <c r="A176" s="4">
        <v>173</v>
      </c>
      <c r="B176" s="5" t="s">
        <v>336</v>
      </c>
      <c r="C176" s="15" t="s">
        <v>337</v>
      </c>
      <c r="D176" s="16" t="s">
        <v>359</v>
      </c>
      <c r="E176" s="9">
        <v>202411020412</v>
      </c>
      <c r="F176" s="10" t="s">
        <v>360</v>
      </c>
      <c r="G176" s="11">
        <f>VLOOKUP(D176,[7]公布表!$B$4:$F$32,5,0)</f>
        <v>62.7</v>
      </c>
      <c r="H176" s="12">
        <f t="shared" si="2"/>
        <v>22</v>
      </c>
      <c r="I176" s="14"/>
    </row>
    <row r="177" ht="19.9" customHeight="true" spans="1:9">
      <c r="A177" s="4">
        <v>174</v>
      </c>
      <c r="B177" s="5" t="s">
        <v>336</v>
      </c>
      <c r="C177" s="15" t="s">
        <v>337</v>
      </c>
      <c r="D177" s="16" t="s">
        <v>361</v>
      </c>
      <c r="E177" s="9">
        <v>202411020413</v>
      </c>
      <c r="F177" s="10" t="s">
        <v>362</v>
      </c>
      <c r="G177" s="11">
        <f>VLOOKUP(D177,[7]公布表!$B$4:$F$32,5,0)</f>
        <v>74</v>
      </c>
      <c r="H177" s="12">
        <f t="shared" si="2"/>
        <v>10</v>
      </c>
      <c r="I177" s="14"/>
    </row>
    <row r="178" ht="19.9" customHeight="true" spans="1:9">
      <c r="A178" s="4">
        <v>175</v>
      </c>
      <c r="B178" s="5" t="s">
        <v>336</v>
      </c>
      <c r="C178" s="15" t="s">
        <v>337</v>
      </c>
      <c r="D178" s="16" t="s">
        <v>363</v>
      </c>
      <c r="E178" s="9">
        <v>202411020414</v>
      </c>
      <c r="F178" s="10" t="s">
        <v>364</v>
      </c>
      <c r="G178" s="11">
        <f>VLOOKUP(D178,[7]公布表!$B$4:$F$32,5,0)</f>
        <v>37.7</v>
      </c>
      <c r="H178" s="12">
        <f t="shared" si="2"/>
        <v>28</v>
      </c>
      <c r="I178" s="14"/>
    </row>
    <row r="179" ht="19.9" customHeight="true" spans="1:9">
      <c r="A179" s="4">
        <v>176</v>
      </c>
      <c r="B179" s="5" t="s">
        <v>336</v>
      </c>
      <c r="C179" s="15" t="s">
        <v>337</v>
      </c>
      <c r="D179" s="16" t="s">
        <v>365</v>
      </c>
      <c r="E179" s="9">
        <v>202411020415</v>
      </c>
      <c r="F179" s="10" t="s">
        <v>366</v>
      </c>
      <c r="G179" s="11" t="s">
        <v>15</v>
      </c>
      <c r="H179" s="12"/>
      <c r="I179" s="14"/>
    </row>
    <row r="180" ht="19.9" customHeight="true" spans="1:9">
      <c r="A180" s="4">
        <v>177</v>
      </c>
      <c r="B180" s="5" t="s">
        <v>336</v>
      </c>
      <c r="C180" s="15" t="s">
        <v>337</v>
      </c>
      <c r="D180" s="16" t="s">
        <v>367</v>
      </c>
      <c r="E180" s="9">
        <v>202411020416</v>
      </c>
      <c r="F180" s="10" t="s">
        <v>368</v>
      </c>
      <c r="G180" s="11">
        <f>VLOOKUP(D180,[7]公布表!$B$4:$F$32,5,0)</f>
        <v>67.5</v>
      </c>
      <c r="H180" s="12">
        <f t="shared" si="2"/>
        <v>19</v>
      </c>
      <c r="I180" s="14"/>
    </row>
    <row r="181" ht="19.9" customHeight="true" spans="1:9">
      <c r="A181" s="4">
        <v>178</v>
      </c>
      <c r="B181" s="5" t="s">
        <v>336</v>
      </c>
      <c r="C181" s="15" t="s">
        <v>337</v>
      </c>
      <c r="D181" s="16" t="s">
        <v>369</v>
      </c>
      <c r="E181" s="9">
        <v>202411020417</v>
      </c>
      <c r="F181" s="10" t="s">
        <v>370</v>
      </c>
      <c r="G181" s="11">
        <f>VLOOKUP(D181,[7]公布表!$B$4:$F$32,5,0)</f>
        <v>72.9</v>
      </c>
      <c r="H181" s="12">
        <f t="shared" si="2"/>
        <v>13</v>
      </c>
      <c r="I181" s="14"/>
    </row>
    <row r="182" ht="19.9" customHeight="true" spans="1:9">
      <c r="A182" s="4">
        <v>179</v>
      </c>
      <c r="B182" s="5" t="s">
        <v>336</v>
      </c>
      <c r="C182" s="15" t="s">
        <v>337</v>
      </c>
      <c r="D182" s="16" t="s">
        <v>371</v>
      </c>
      <c r="E182" s="9">
        <v>202411020418</v>
      </c>
      <c r="F182" s="10" t="s">
        <v>372</v>
      </c>
      <c r="G182" s="11" t="s">
        <v>15</v>
      </c>
      <c r="H182" s="12"/>
      <c r="I182" s="14"/>
    </row>
    <row r="183" ht="19.9" customHeight="true" spans="1:9">
      <c r="A183" s="4">
        <v>180</v>
      </c>
      <c r="B183" s="5" t="s">
        <v>336</v>
      </c>
      <c r="C183" s="15" t="s">
        <v>337</v>
      </c>
      <c r="D183" s="16" t="s">
        <v>373</v>
      </c>
      <c r="E183" s="9">
        <v>202411020419</v>
      </c>
      <c r="F183" s="10" t="s">
        <v>374</v>
      </c>
      <c r="G183" s="11">
        <f>VLOOKUP(D183,[7]公布表!$B$4:$F$32,5,0)</f>
        <v>44.7</v>
      </c>
      <c r="H183" s="12">
        <f t="shared" si="2"/>
        <v>25</v>
      </c>
      <c r="I183" s="14"/>
    </row>
    <row r="184" ht="19.9" customHeight="true" spans="1:9">
      <c r="A184" s="4">
        <v>181</v>
      </c>
      <c r="B184" s="5" t="s">
        <v>336</v>
      </c>
      <c r="C184" s="15" t="s">
        <v>337</v>
      </c>
      <c r="D184" s="16" t="s">
        <v>375</v>
      </c>
      <c r="E184" s="9">
        <v>202411020420</v>
      </c>
      <c r="F184" s="10" t="s">
        <v>376</v>
      </c>
      <c r="G184" s="11" t="s">
        <v>15</v>
      </c>
      <c r="H184" s="12"/>
      <c r="I184" s="14"/>
    </row>
    <row r="185" ht="19.9" customHeight="true" spans="1:9">
      <c r="A185" s="4">
        <v>182</v>
      </c>
      <c r="B185" s="5" t="s">
        <v>336</v>
      </c>
      <c r="C185" s="15" t="s">
        <v>337</v>
      </c>
      <c r="D185" s="16" t="s">
        <v>377</v>
      </c>
      <c r="E185" s="9">
        <v>202411020421</v>
      </c>
      <c r="F185" s="10" t="s">
        <v>378</v>
      </c>
      <c r="G185" s="11">
        <f>VLOOKUP(D185,[7]公布表!$B$4:$F$32,5,0)</f>
        <v>67.4</v>
      </c>
      <c r="H185" s="12">
        <f t="shared" si="2"/>
        <v>20</v>
      </c>
      <c r="I185" s="14"/>
    </row>
    <row r="186" ht="19.9" customHeight="true" spans="1:9">
      <c r="A186" s="4">
        <v>183</v>
      </c>
      <c r="B186" s="5" t="s">
        <v>336</v>
      </c>
      <c r="C186" s="15" t="s">
        <v>337</v>
      </c>
      <c r="D186" s="16" t="s">
        <v>379</v>
      </c>
      <c r="E186" s="9">
        <v>202411020422</v>
      </c>
      <c r="F186" s="10" t="s">
        <v>380</v>
      </c>
      <c r="G186" s="11">
        <f>VLOOKUP(D186,[7]公布表!$B$4:$F$32,5,0)</f>
        <v>68.2</v>
      </c>
      <c r="H186" s="12">
        <f t="shared" si="2"/>
        <v>18</v>
      </c>
      <c r="I186" s="14"/>
    </row>
    <row r="187" ht="19.9" customHeight="true" spans="1:9">
      <c r="A187" s="4">
        <v>184</v>
      </c>
      <c r="B187" s="5" t="s">
        <v>336</v>
      </c>
      <c r="C187" s="15" t="s">
        <v>337</v>
      </c>
      <c r="D187" s="16" t="s">
        <v>381</v>
      </c>
      <c r="E187" s="9">
        <v>202411020423</v>
      </c>
      <c r="F187" s="10" t="s">
        <v>382</v>
      </c>
      <c r="G187" s="11" t="s">
        <v>15</v>
      </c>
      <c r="H187" s="12"/>
      <c r="I187" s="14"/>
    </row>
    <row r="188" ht="19.9" customHeight="true" spans="1:9">
      <c r="A188" s="4">
        <v>185</v>
      </c>
      <c r="B188" s="5" t="s">
        <v>336</v>
      </c>
      <c r="C188" s="15" t="s">
        <v>337</v>
      </c>
      <c r="D188" s="16" t="s">
        <v>383</v>
      </c>
      <c r="E188" s="9">
        <v>202411020424</v>
      </c>
      <c r="F188" s="10" t="s">
        <v>384</v>
      </c>
      <c r="G188" s="11" t="s">
        <v>15</v>
      </c>
      <c r="H188" s="12"/>
      <c r="I188" s="14"/>
    </row>
    <row r="189" ht="19.9" customHeight="true" spans="1:9">
      <c r="A189" s="4">
        <v>186</v>
      </c>
      <c r="B189" s="5" t="s">
        <v>336</v>
      </c>
      <c r="C189" s="15" t="s">
        <v>337</v>
      </c>
      <c r="D189" s="16" t="s">
        <v>385</v>
      </c>
      <c r="E189" s="9">
        <v>202411020425</v>
      </c>
      <c r="F189" s="10" t="s">
        <v>386</v>
      </c>
      <c r="G189" s="11" t="s">
        <v>15</v>
      </c>
      <c r="H189" s="12"/>
      <c r="I189" s="14"/>
    </row>
    <row r="190" ht="19.9" customHeight="true" spans="1:9">
      <c r="A190" s="4">
        <v>187</v>
      </c>
      <c r="B190" s="5" t="s">
        <v>336</v>
      </c>
      <c r="C190" s="15" t="s">
        <v>337</v>
      </c>
      <c r="D190" s="16" t="s">
        <v>387</v>
      </c>
      <c r="E190" s="9">
        <v>202411020426</v>
      </c>
      <c r="F190" s="10" t="s">
        <v>388</v>
      </c>
      <c r="G190" s="11">
        <f>VLOOKUP(D190,[7]公布表!$B$4:$F$32,5,0)</f>
        <v>82.2</v>
      </c>
      <c r="H190" s="12">
        <f t="shared" si="2"/>
        <v>4</v>
      </c>
      <c r="I190" s="14"/>
    </row>
    <row r="191" ht="19.9" customHeight="true" spans="1:9">
      <c r="A191" s="4">
        <v>188</v>
      </c>
      <c r="B191" s="5" t="s">
        <v>336</v>
      </c>
      <c r="C191" s="15" t="s">
        <v>337</v>
      </c>
      <c r="D191" s="16" t="s">
        <v>389</v>
      </c>
      <c r="E191" s="9">
        <v>202411020427</v>
      </c>
      <c r="F191" s="10" t="s">
        <v>390</v>
      </c>
      <c r="G191" s="11" t="s">
        <v>15</v>
      </c>
      <c r="H191" s="12"/>
      <c r="I191" s="14"/>
    </row>
    <row r="192" ht="19.9" customHeight="true" spans="1:9">
      <c r="A192" s="4">
        <v>189</v>
      </c>
      <c r="B192" s="5" t="s">
        <v>336</v>
      </c>
      <c r="C192" s="15" t="s">
        <v>337</v>
      </c>
      <c r="D192" s="16" t="s">
        <v>391</v>
      </c>
      <c r="E192" s="9">
        <v>202411020428</v>
      </c>
      <c r="F192" s="10" t="s">
        <v>392</v>
      </c>
      <c r="G192" s="11" t="s">
        <v>15</v>
      </c>
      <c r="H192" s="12"/>
      <c r="I192" s="14"/>
    </row>
    <row r="193" ht="19.9" customHeight="true" spans="1:9">
      <c r="A193" s="4">
        <v>190</v>
      </c>
      <c r="B193" s="5" t="s">
        <v>336</v>
      </c>
      <c r="C193" s="15" t="s">
        <v>337</v>
      </c>
      <c r="D193" s="16" t="s">
        <v>393</v>
      </c>
      <c r="E193" s="9">
        <v>202411020429</v>
      </c>
      <c r="F193" s="10" t="s">
        <v>394</v>
      </c>
      <c r="G193" s="11" t="s">
        <v>15</v>
      </c>
      <c r="H193" s="12"/>
      <c r="I193" s="14"/>
    </row>
    <row r="194" ht="19.9" customHeight="true" spans="1:9">
      <c r="A194" s="4">
        <v>191</v>
      </c>
      <c r="B194" s="5" t="s">
        <v>336</v>
      </c>
      <c r="C194" s="15" t="s">
        <v>337</v>
      </c>
      <c r="D194" s="16" t="s">
        <v>395</v>
      </c>
      <c r="E194" s="9">
        <v>202411020430</v>
      </c>
      <c r="F194" s="10" t="s">
        <v>396</v>
      </c>
      <c r="G194" s="11" t="s">
        <v>15</v>
      </c>
      <c r="H194" s="12"/>
      <c r="I194" s="14"/>
    </row>
    <row r="195" ht="19.9" customHeight="true" spans="1:9">
      <c r="A195" s="4">
        <v>192</v>
      </c>
      <c r="B195" s="5" t="s">
        <v>336</v>
      </c>
      <c r="C195" s="15" t="s">
        <v>337</v>
      </c>
      <c r="D195" s="16" t="s">
        <v>397</v>
      </c>
      <c r="E195" s="9">
        <v>202411020431</v>
      </c>
      <c r="F195" s="10" t="s">
        <v>398</v>
      </c>
      <c r="G195" s="11">
        <f>VLOOKUP(D195,[7]公布表!$B$4:$F$32,5,0)</f>
        <v>73</v>
      </c>
      <c r="H195" s="12">
        <f t="shared" si="2"/>
        <v>12</v>
      </c>
      <c r="I195" s="14"/>
    </row>
    <row r="196" ht="19.9" customHeight="true" spans="1:9">
      <c r="A196" s="4">
        <v>193</v>
      </c>
      <c r="B196" s="5" t="s">
        <v>336</v>
      </c>
      <c r="C196" s="15" t="s">
        <v>337</v>
      </c>
      <c r="D196" s="16" t="s">
        <v>399</v>
      </c>
      <c r="E196" s="9">
        <v>202411020432</v>
      </c>
      <c r="F196" s="10" t="s">
        <v>400</v>
      </c>
      <c r="G196" s="11">
        <f>VLOOKUP(D196,[7]公布表!$B$4:$F$32,5,0)</f>
        <v>79.2</v>
      </c>
      <c r="H196" s="12">
        <f t="shared" si="2"/>
        <v>6</v>
      </c>
      <c r="I196" s="14"/>
    </row>
    <row r="197" ht="19.9" customHeight="true" spans="1:9">
      <c r="A197" s="4">
        <v>194</v>
      </c>
      <c r="B197" s="5" t="s">
        <v>336</v>
      </c>
      <c r="C197" s="15" t="s">
        <v>337</v>
      </c>
      <c r="D197" s="16" t="s">
        <v>401</v>
      </c>
      <c r="E197" s="9">
        <v>202411020433</v>
      </c>
      <c r="F197" s="10" t="s">
        <v>402</v>
      </c>
      <c r="G197" s="11" t="s">
        <v>15</v>
      </c>
      <c r="H197" s="12"/>
      <c r="I197" s="14"/>
    </row>
    <row r="198" ht="19.9" customHeight="true" spans="1:9">
      <c r="A198" s="4">
        <v>195</v>
      </c>
      <c r="B198" s="5" t="s">
        <v>336</v>
      </c>
      <c r="C198" s="15" t="s">
        <v>337</v>
      </c>
      <c r="D198" s="16" t="s">
        <v>403</v>
      </c>
      <c r="E198" s="9">
        <v>202411020434</v>
      </c>
      <c r="F198" s="10" t="s">
        <v>404</v>
      </c>
      <c r="G198" s="11">
        <f>VLOOKUP(D198,[7]公布表!$B$4:$F$32,5,0)</f>
        <v>84.8</v>
      </c>
      <c r="H198" s="12">
        <f>RANK(G198,G$165:G$227,0)</f>
        <v>3</v>
      </c>
      <c r="I198" s="14" t="str">
        <f>IF(H198&lt;4,"是","")</f>
        <v>是</v>
      </c>
    </row>
    <row r="199" ht="19.9" customHeight="true" spans="1:9">
      <c r="A199" s="4">
        <v>196</v>
      </c>
      <c r="B199" s="5" t="s">
        <v>336</v>
      </c>
      <c r="C199" s="15" t="s">
        <v>337</v>
      </c>
      <c r="D199" s="16" t="s">
        <v>405</v>
      </c>
      <c r="E199" s="9">
        <v>202411020435</v>
      </c>
      <c r="F199" s="10" t="s">
        <v>406</v>
      </c>
      <c r="G199" s="11" t="s">
        <v>15</v>
      </c>
      <c r="H199" s="12"/>
      <c r="I199" s="14"/>
    </row>
    <row r="200" ht="19.9" customHeight="true" spans="1:9">
      <c r="A200" s="4">
        <v>197</v>
      </c>
      <c r="B200" s="5" t="s">
        <v>336</v>
      </c>
      <c r="C200" s="15" t="s">
        <v>337</v>
      </c>
      <c r="D200" s="16" t="s">
        <v>407</v>
      </c>
      <c r="E200" s="9">
        <v>202411020436</v>
      </c>
      <c r="F200" s="10" t="s">
        <v>390</v>
      </c>
      <c r="G200" s="11" t="s">
        <v>15</v>
      </c>
      <c r="H200" s="12"/>
      <c r="I200" s="14"/>
    </row>
    <row r="201" ht="19.9" customHeight="true" spans="1:9">
      <c r="A201" s="4">
        <v>198</v>
      </c>
      <c r="B201" s="5" t="s">
        <v>336</v>
      </c>
      <c r="C201" s="15" t="s">
        <v>337</v>
      </c>
      <c r="D201" s="16" t="s">
        <v>408</v>
      </c>
      <c r="E201" s="9">
        <v>202411020437</v>
      </c>
      <c r="F201" s="10" t="s">
        <v>409</v>
      </c>
      <c r="G201" s="11">
        <f>VLOOKUP(D201,[7]公布表!$B$4:$F$32,5,0)</f>
        <v>75.7</v>
      </c>
      <c r="H201" s="12">
        <f>RANK(G201,G$165:G$227,0)</f>
        <v>9</v>
      </c>
      <c r="I201" s="14"/>
    </row>
    <row r="202" ht="19.9" customHeight="true" spans="1:9">
      <c r="A202" s="4">
        <v>199</v>
      </c>
      <c r="B202" s="5" t="s">
        <v>336</v>
      </c>
      <c r="C202" s="15" t="s">
        <v>337</v>
      </c>
      <c r="D202" s="16" t="s">
        <v>410</v>
      </c>
      <c r="E202" s="9">
        <v>202411020438</v>
      </c>
      <c r="F202" s="10" t="s">
        <v>96</v>
      </c>
      <c r="G202" s="11">
        <f>VLOOKUP(D202,[7]公布表!$B$4:$F$32,5,0)</f>
        <v>80.4</v>
      </c>
      <c r="H202" s="12">
        <f>RANK(G202,G$165:G$227,0)</f>
        <v>5</v>
      </c>
      <c r="I202" s="14"/>
    </row>
    <row r="203" ht="19.9" customHeight="true" spans="1:9">
      <c r="A203" s="4">
        <v>200</v>
      </c>
      <c r="B203" s="5" t="s">
        <v>336</v>
      </c>
      <c r="C203" s="15" t="s">
        <v>337</v>
      </c>
      <c r="D203" s="16" t="s">
        <v>411</v>
      </c>
      <c r="E203" s="9">
        <v>202411020439</v>
      </c>
      <c r="F203" s="10" t="s">
        <v>412</v>
      </c>
      <c r="G203" s="11">
        <f>VLOOKUP(D203,[7]公布表!$B$4:$F$32,5,0)</f>
        <v>42.3</v>
      </c>
      <c r="H203" s="12">
        <f>RANK(G203,G$165:G$227,0)</f>
        <v>27</v>
      </c>
      <c r="I203" s="14"/>
    </row>
    <row r="204" ht="19.9" customHeight="true" spans="1:9">
      <c r="A204" s="4">
        <v>201</v>
      </c>
      <c r="B204" s="5" t="s">
        <v>336</v>
      </c>
      <c r="C204" s="15" t="s">
        <v>337</v>
      </c>
      <c r="D204" s="16" t="s">
        <v>413</v>
      </c>
      <c r="E204" s="9">
        <v>202411020440</v>
      </c>
      <c r="F204" s="10" t="s">
        <v>414</v>
      </c>
      <c r="G204" s="11" t="s">
        <v>15</v>
      </c>
      <c r="H204" s="12"/>
      <c r="I204" s="14"/>
    </row>
    <row r="205" ht="19.9" customHeight="true" spans="1:9">
      <c r="A205" s="4">
        <v>202</v>
      </c>
      <c r="B205" s="5" t="s">
        <v>336</v>
      </c>
      <c r="C205" s="15" t="s">
        <v>337</v>
      </c>
      <c r="D205" s="16" t="s">
        <v>415</v>
      </c>
      <c r="E205" s="9">
        <v>202411020441</v>
      </c>
      <c r="F205" s="10" t="s">
        <v>416</v>
      </c>
      <c r="G205" s="11">
        <f>VLOOKUP(D205,[7]公布表!$B$4:$F$32,5,0)</f>
        <v>61.5</v>
      </c>
      <c r="H205" s="12">
        <f>RANK(G205,G$165:G$227,0)</f>
        <v>24</v>
      </c>
      <c r="I205" s="14"/>
    </row>
    <row r="206" ht="19.9" customHeight="true" spans="1:9">
      <c r="A206" s="4">
        <v>203</v>
      </c>
      <c r="B206" s="5" t="s">
        <v>336</v>
      </c>
      <c r="C206" s="15" t="s">
        <v>337</v>
      </c>
      <c r="D206" s="16" t="s">
        <v>417</v>
      </c>
      <c r="E206" s="9">
        <v>202411020442</v>
      </c>
      <c r="F206" s="10" t="s">
        <v>418</v>
      </c>
      <c r="G206" s="11" t="s">
        <v>15</v>
      </c>
      <c r="H206" s="12"/>
      <c r="I206" s="14"/>
    </row>
    <row r="207" ht="19.9" customHeight="true" spans="1:9">
      <c r="A207" s="4">
        <v>204</v>
      </c>
      <c r="B207" s="5" t="s">
        <v>336</v>
      </c>
      <c r="C207" s="15" t="s">
        <v>337</v>
      </c>
      <c r="D207" s="16" t="s">
        <v>419</v>
      </c>
      <c r="E207" s="9">
        <v>202411020443</v>
      </c>
      <c r="F207" s="10" t="s">
        <v>420</v>
      </c>
      <c r="G207" s="11" t="s">
        <v>15</v>
      </c>
      <c r="H207" s="12"/>
      <c r="I207" s="14"/>
    </row>
    <row r="208" ht="19.9" customHeight="true" spans="1:9">
      <c r="A208" s="4">
        <v>205</v>
      </c>
      <c r="B208" s="5" t="s">
        <v>336</v>
      </c>
      <c r="C208" s="15" t="s">
        <v>337</v>
      </c>
      <c r="D208" s="16" t="s">
        <v>421</v>
      </c>
      <c r="E208" s="9">
        <v>202411020444</v>
      </c>
      <c r="F208" s="10" t="s">
        <v>422</v>
      </c>
      <c r="G208" s="11" t="s">
        <v>15</v>
      </c>
      <c r="H208" s="12"/>
      <c r="I208" s="14"/>
    </row>
    <row r="209" ht="19.9" customHeight="true" spans="1:9">
      <c r="A209" s="4">
        <v>206</v>
      </c>
      <c r="B209" s="5" t="s">
        <v>336</v>
      </c>
      <c r="C209" s="15" t="s">
        <v>337</v>
      </c>
      <c r="D209" s="16" t="s">
        <v>423</v>
      </c>
      <c r="E209" s="9">
        <v>202411020445</v>
      </c>
      <c r="F209" s="10" t="s">
        <v>424</v>
      </c>
      <c r="G209" s="11">
        <f>VLOOKUP(D209,[7]公布表!$B$4:$F$32,5,0)</f>
        <v>76.6</v>
      </c>
      <c r="H209" s="12">
        <f>RANK(G209,G$165:G$227,0)</f>
        <v>7</v>
      </c>
      <c r="I209" s="14"/>
    </row>
    <row r="210" ht="19.9" customHeight="true" spans="1:9">
      <c r="A210" s="4">
        <v>207</v>
      </c>
      <c r="B210" s="5" t="s">
        <v>336</v>
      </c>
      <c r="C210" s="15" t="s">
        <v>337</v>
      </c>
      <c r="D210" s="16" t="s">
        <v>425</v>
      </c>
      <c r="E210" s="9">
        <v>202411020446</v>
      </c>
      <c r="F210" s="10" t="s">
        <v>426</v>
      </c>
      <c r="G210" s="11" t="s">
        <v>15</v>
      </c>
      <c r="H210" s="12"/>
      <c r="I210" s="14"/>
    </row>
    <row r="211" ht="19.9" customHeight="true" spans="1:9">
      <c r="A211" s="4">
        <v>208</v>
      </c>
      <c r="B211" s="5" t="s">
        <v>336</v>
      </c>
      <c r="C211" s="15" t="s">
        <v>337</v>
      </c>
      <c r="D211" s="16" t="s">
        <v>427</v>
      </c>
      <c r="E211" s="9">
        <v>202411020447</v>
      </c>
      <c r="F211" s="10" t="s">
        <v>227</v>
      </c>
      <c r="G211" s="11" t="s">
        <v>15</v>
      </c>
      <c r="H211" s="12"/>
      <c r="I211" s="14"/>
    </row>
    <row r="212" ht="19.9" customHeight="true" spans="1:9">
      <c r="A212" s="4">
        <v>209</v>
      </c>
      <c r="B212" s="5" t="s">
        <v>336</v>
      </c>
      <c r="C212" s="15" t="s">
        <v>337</v>
      </c>
      <c r="D212" s="16" t="s">
        <v>428</v>
      </c>
      <c r="E212" s="9">
        <v>202411020448</v>
      </c>
      <c r="F212" s="10" t="s">
        <v>429</v>
      </c>
      <c r="G212" s="11" t="s">
        <v>15</v>
      </c>
      <c r="H212" s="12"/>
      <c r="I212" s="14"/>
    </row>
    <row r="213" ht="19.9" customHeight="true" spans="1:9">
      <c r="A213" s="4">
        <v>210</v>
      </c>
      <c r="B213" s="5" t="s">
        <v>336</v>
      </c>
      <c r="C213" s="15" t="s">
        <v>337</v>
      </c>
      <c r="D213" s="16" t="s">
        <v>430</v>
      </c>
      <c r="E213" s="9">
        <v>202411020449</v>
      </c>
      <c r="F213" s="10" t="s">
        <v>431</v>
      </c>
      <c r="G213" s="11" t="s">
        <v>15</v>
      </c>
      <c r="H213" s="12"/>
      <c r="I213" s="14"/>
    </row>
    <row r="214" ht="19.9" customHeight="true" spans="1:9">
      <c r="A214" s="4">
        <v>211</v>
      </c>
      <c r="B214" s="5" t="s">
        <v>336</v>
      </c>
      <c r="C214" s="15" t="s">
        <v>337</v>
      </c>
      <c r="D214" s="16" t="s">
        <v>432</v>
      </c>
      <c r="E214" s="9">
        <v>202411020450</v>
      </c>
      <c r="F214" s="10" t="s">
        <v>433</v>
      </c>
      <c r="G214" s="11">
        <f>VLOOKUP(D214,[7]公布表!$B$4:$F$32,5,0)</f>
        <v>73.8</v>
      </c>
      <c r="H214" s="12">
        <f>RANK(G214,G$165:G$227,0)</f>
        <v>11</v>
      </c>
      <c r="I214" s="14"/>
    </row>
    <row r="215" ht="19.9" customHeight="true" spans="1:9">
      <c r="A215" s="4">
        <v>212</v>
      </c>
      <c r="B215" s="5" t="s">
        <v>336</v>
      </c>
      <c r="C215" s="15" t="s">
        <v>337</v>
      </c>
      <c r="D215" s="16" t="s">
        <v>434</v>
      </c>
      <c r="E215" s="9">
        <v>202411020451</v>
      </c>
      <c r="F215" s="10" t="s">
        <v>435</v>
      </c>
      <c r="G215" s="11" t="s">
        <v>15</v>
      </c>
      <c r="H215" s="12"/>
      <c r="I215" s="14"/>
    </row>
    <row r="216" ht="19.9" customHeight="true" spans="1:9">
      <c r="A216" s="4">
        <v>213</v>
      </c>
      <c r="B216" s="5" t="s">
        <v>336</v>
      </c>
      <c r="C216" s="15" t="s">
        <v>337</v>
      </c>
      <c r="D216" s="16" t="s">
        <v>436</v>
      </c>
      <c r="E216" s="9">
        <v>202411020452</v>
      </c>
      <c r="F216" s="10" t="s">
        <v>437</v>
      </c>
      <c r="G216" s="11" t="s">
        <v>15</v>
      </c>
      <c r="H216" s="12"/>
      <c r="I216" s="14"/>
    </row>
    <row r="217" ht="19.9" customHeight="true" spans="1:9">
      <c r="A217" s="4">
        <v>214</v>
      </c>
      <c r="B217" s="5" t="s">
        <v>336</v>
      </c>
      <c r="C217" s="15" t="s">
        <v>337</v>
      </c>
      <c r="D217" s="16" t="s">
        <v>438</v>
      </c>
      <c r="E217" s="9">
        <v>202411020453</v>
      </c>
      <c r="F217" s="10" t="s">
        <v>439</v>
      </c>
      <c r="G217" s="11" t="s">
        <v>15</v>
      </c>
      <c r="H217" s="12"/>
      <c r="I217" s="14"/>
    </row>
    <row r="218" ht="19.9" customHeight="true" spans="1:9">
      <c r="A218" s="4">
        <v>215</v>
      </c>
      <c r="B218" s="5" t="s">
        <v>336</v>
      </c>
      <c r="C218" s="15" t="s">
        <v>337</v>
      </c>
      <c r="D218" s="16" t="s">
        <v>440</v>
      </c>
      <c r="E218" s="9">
        <v>202411020454</v>
      </c>
      <c r="F218" s="10" t="s">
        <v>19</v>
      </c>
      <c r="G218" s="11" t="str">
        <f>VLOOKUP(D218,[7]公布表!$B$4:$F$32,5,0)</f>
        <v>弃考</v>
      </c>
      <c r="H218" s="12"/>
      <c r="I218" s="14"/>
    </row>
    <row r="219" ht="19.9" customHeight="true" spans="1:9">
      <c r="A219" s="4">
        <v>216</v>
      </c>
      <c r="B219" s="5" t="s">
        <v>336</v>
      </c>
      <c r="C219" s="15" t="s">
        <v>337</v>
      </c>
      <c r="D219" s="16" t="s">
        <v>441</v>
      </c>
      <c r="E219" s="9">
        <v>202411020455</v>
      </c>
      <c r="F219" s="10" t="s">
        <v>442</v>
      </c>
      <c r="G219" s="11">
        <f>VLOOKUP(D219,[7]公布表!$B$4:$F$32,5,0)</f>
        <v>85</v>
      </c>
      <c r="H219" s="12">
        <f>RANK(G219,G$165:G$227,0)</f>
        <v>2</v>
      </c>
      <c r="I219" s="14" t="str">
        <f>IF(H219&lt;4,"是","")</f>
        <v>是</v>
      </c>
    </row>
    <row r="220" ht="19.9" customHeight="true" spans="1:9">
      <c r="A220" s="4">
        <v>217</v>
      </c>
      <c r="B220" s="5" t="s">
        <v>336</v>
      </c>
      <c r="C220" s="15" t="s">
        <v>337</v>
      </c>
      <c r="D220" s="16" t="s">
        <v>443</v>
      </c>
      <c r="E220" s="9">
        <v>202411020456</v>
      </c>
      <c r="F220" s="10" t="s">
        <v>444</v>
      </c>
      <c r="G220" s="11">
        <f>VLOOKUP(D220,[7]公布表!$B$4:$F$32,5,0)</f>
        <v>62.7</v>
      </c>
      <c r="H220" s="12">
        <f>RANK(G220,G$165:G$227,0)</f>
        <v>22</v>
      </c>
      <c r="I220" s="14"/>
    </row>
    <row r="221" ht="19.9" customHeight="true" spans="1:9">
      <c r="A221" s="4">
        <v>218</v>
      </c>
      <c r="B221" s="5" t="s">
        <v>336</v>
      </c>
      <c r="C221" s="15" t="s">
        <v>337</v>
      </c>
      <c r="D221" s="16" t="s">
        <v>445</v>
      </c>
      <c r="E221" s="9">
        <v>202411020457</v>
      </c>
      <c r="F221" s="10" t="s">
        <v>446</v>
      </c>
      <c r="G221" s="11" t="s">
        <v>15</v>
      </c>
      <c r="H221" s="12"/>
      <c r="I221" s="14"/>
    </row>
    <row r="222" ht="19.9" customHeight="true" spans="1:9">
      <c r="A222" s="4">
        <v>219</v>
      </c>
      <c r="B222" s="5" t="s">
        <v>336</v>
      </c>
      <c r="C222" s="15" t="s">
        <v>337</v>
      </c>
      <c r="D222" s="16" t="s">
        <v>447</v>
      </c>
      <c r="E222" s="9">
        <v>202411020458</v>
      </c>
      <c r="F222" s="10" t="s">
        <v>448</v>
      </c>
      <c r="G222" s="11" t="s">
        <v>15</v>
      </c>
      <c r="H222" s="12"/>
      <c r="I222" s="14"/>
    </row>
    <row r="223" ht="19.9" customHeight="true" spans="1:9">
      <c r="A223" s="4">
        <v>220</v>
      </c>
      <c r="B223" s="5" t="s">
        <v>336</v>
      </c>
      <c r="C223" s="15" t="s">
        <v>337</v>
      </c>
      <c r="D223" s="16" t="s">
        <v>449</v>
      </c>
      <c r="E223" s="9">
        <v>202411020459</v>
      </c>
      <c r="F223" s="10" t="s">
        <v>450</v>
      </c>
      <c r="G223" s="11">
        <f>VLOOKUP(D223,[7]公布表!$B$4:$F$32,5,0)</f>
        <v>71.7</v>
      </c>
      <c r="H223" s="12">
        <f>RANK(G223,G$165:G$227,0)</f>
        <v>15</v>
      </c>
      <c r="I223" s="14"/>
    </row>
    <row r="224" ht="19.9" customHeight="true" spans="1:9">
      <c r="A224" s="4">
        <v>221</v>
      </c>
      <c r="B224" s="5" t="s">
        <v>336</v>
      </c>
      <c r="C224" s="15" t="s">
        <v>337</v>
      </c>
      <c r="D224" s="16" t="s">
        <v>451</v>
      </c>
      <c r="E224" s="9">
        <v>202411020460</v>
      </c>
      <c r="F224" s="10" t="s">
        <v>452</v>
      </c>
      <c r="G224" s="11" t="s">
        <v>15</v>
      </c>
      <c r="H224" s="12"/>
      <c r="I224" s="14"/>
    </row>
    <row r="225" ht="19.9" customHeight="true" spans="1:9">
      <c r="A225" s="4">
        <v>222</v>
      </c>
      <c r="B225" s="5" t="s">
        <v>336</v>
      </c>
      <c r="C225" s="15" t="s">
        <v>337</v>
      </c>
      <c r="D225" s="16" t="s">
        <v>453</v>
      </c>
      <c r="E225" s="9">
        <v>202411020461</v>
      </c>
      <c r="F225" s="10" t="s">
        <v>454</v>
      </c>
      <c r="G225" s="11">
        <f>VLOOKUP(D225,[7]公布表!$B$4:$F$32,5,0)</f>
        <v>71.6</v>
      </c>
      <c r="H225" s="12">
        <f>RANK(G225,G$165:G$227,0)</f>
        <v>17</v>
      </c>
      <c r="I225" s="14"/>
    </row>
    <row r="226" ht="19.9" customHeight="true" spans="1:9">
      <c r="A226" s="4">
        <v>223</v>
      </c>
      <c r="B226" s="5" t="s">
        <v>336</v>
      </c>
      <c r="C226" s="15" t="s">
        <v>337</v>
      </c>
      <c r="D226" s="16" t="s">
        <v>455</v>
      </c>
      <c r="E226" s="9">
        <v>202411020462</v>
      </c>
      <c r="F226" s="10" t="s">
        <v>456</v>
      </c>
      <c r="G226" s="11" t="s">
        <v>15</v>
      </c>
      <c r="H226" s="12"/>
      <c r="I226" s="14"/>
    </row>
    <row r="227" ht="19.9" customHeight="true" spans="1:9">
      <c r="A227" s="4">
        <v>224</v>
      </c>
      <c r="B227" s="5" t="s">
        <v>336</v>
      </c>
      <c r="C227" s="15" t="s">
        <v>337</v>
      </c>
      <c r="D227" s="16" t="s">
        <v>457</v>
      </c>
      <c r="E227" s="9">
        <v>202411020463</v>
      </c>
      <c r="F227" s="10" t="s">
        <v>458</v>
      </c>
      <c r="G227" s="11">
        <f>VLOOKUP(D227,[7]公布表!$B$4:$F$32,5,0)</f>
        <v>43.9</v>
      </c>
      <c r="H227" s="12">
        <f>RANK(G227,G$165:G$227,0)</f>
        <v>26</v>
      </c>
      <c r="I227" s="14" t="str">
        <f>IF(H227&lt;4,"是","")</f>
        <v/>
      </c>
    </row>
  </sheetData>
  <mergeCells count="1">
    <mergeCell ref="A2:I2"/>
  </mergeCells>
  <conditionalFormatting sqref="D3">
    <cfRule type="duplicateValues" dxfId="0" priority="66"/>
  </conditionalFormatting>
  <conditionalFormatting sqref="D64">
    <cfRule type="duplicateValues" dxfId="0" priority="5"/>
  </conditionalFormatting>
  <conditionalFormatting sqref="D4:D7">
    <cfRule type="duplicateValues" dxfId="0" priority="21"/>
  </conditionalFormatting>
  <conditionalFormatting sqref="D8:D10">
    <cfRule type="duplicateValues" dxfId="0" priority="20"/>
  </conditionalFormatting>
  <conditionalFormatting sqref="D11:D13">
    <cfRule type="duplicateValues" dxfId="0" priority="19"/>
  </conditionalFormatting>
  <conditionalFormatting sqref="D14:D16">
    <cfRule type="duplicateValues" dxfId="0" priority="18"/>
  </conditionalFormatting>
  <conditionalFormatting sqref="D17:D19">
    <cfRule type="duplicateValues" dxfId="0" priority="17"/>
  </conditionalFormatting>
  <conditionalFormatting sqref="D20:D22">
    <cfRule type="duplicateValues" dxfId="0" priority="16"/>
  </conditionalFormatting>
  <conditionalFormatting sqref="D23:D28">
    <cfRule type="duplicateValues" dxfId="0" priority="15"/>
  </conditionalFormatting>
  <conditionalFormatting sqref="D32:D34">
    <cfRule type="duplicateValues" dxfId="0" priority="14"/>
  </conditionalFormatting>
  <conditionalFormatting sqref="D35:D37">
    <cfRule type="duplicateValues" dxfId="0" priority="13"/>
  </conditionalFormatting>
  <conditionalFormatting sqref="D38:D40">
    <cfRule type="duplicateValues" dxfId="0" priority="12"/>
  </conditionalFormatting>
  <conditionalFormatting sqref="D41:D43">
    <cfRule type="duplicateValues" dxfId="0" priority="11"/>
  </conditionalFormatting>
  <conditionalFormatting sqref="D44:D46">
    <cfRule type="duplicateValues" dxfId="0" priority="10"/>
  </conditionalFormatting>
  <conditionalFormatting sqref="D47:D49">
    <cfRule type="duplicateValues" dxfId="0" priority="9"/>
  </conditionalFormatting>
  <conditionalFormatting sqref="D50:D52">
    <cfRule type="duplicateValues" dxfId="0" priority="8"/>
  </conditionalFormatting>
  <conditionalFormatting sqref="D53:D58">
    <cfRule type="duplicateValues" dxfId="0" priority="7"/>
  </conditionalFormatting>
  <conditionalFormatting sqref="D59:D61">
    <cfRule type="duplicateValues" dxfId="0" priority="6"/>
  </conditionalFormatting>
  <conditionalFormatting sqref="D62:D63">
    <cfRule type="duplicateValues" dxfId="0" priority="4"/>
  </conditionalFormatting>
  <conditionalFormatting sqref="D65:D67">
    <cfRule type="duplicateValues" dxfId="0" priority="3"/>
  </conditionalFormatting>
  <conditionalFormatting sqref="D68:D73">
    <cfRule type="duplicateValues" dxfId="0" priority="2"/>
  </conditionalFormatting>
  <conditionalFormatting sqref="D77:D8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陈曼茵:送办</cp:lastModifiedBy>
  <dcterms:created xsi:type="dcterms:W3CDTF">2018-03-03T10:16:00Z</dcterms:created>
  <cp:lastPrinted>2019-12-16T23:59:00Z</cp:lastPrinted>
  <dcterms:modified xsi:type="dcterms:W3CDTF">2024-11-02T14:39:00Z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7F3CD21F28A34A93AB687016A243563B_12</vt:lpwstr>
  </property>
  <property fmtid="{D5CDD505-2E9C-101B-9397-08002B2CF9AE}" pid="4" name="KSOReadingLayout">
    <vt:bool>true</vt:bool>
  </property>
</Properties>
</file>